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ilp\Dropbox\Code\kurtosis.co.uk\secure\data\"/>
    </mc:Choice>
  </mc:AlternateContent>
  <xr:revisionPtr revIDLastSave="0" documentId="13_ncr:1_{F7546167-BCB6-4C66-94C5-1E691AD3C268}" xr6:coauthVersionLast="47" xr6:coauthVersionMax="47" xr10:uidLastSave="{00000000-0000-0000-0000-000000000000}"/>
  <bookViews>
    <workbookView xWindow="-110" yWindow="-110" windowWidth="19420" windowHeight="10300" firstSheet="1" activeTab="1" xr2:uid="{1806B50C-920B-46AB-B350-6064B373652E}"/>
  </bookViews>
  <sheets>
    <sheet name="Pasted PIVOT" sheetId="3" r:id="rId1"/>
    <sheet name="Step (1)" sheetId="11" r:id="rId2"/>
    <sheet name="Step (2)" sheetId="10" r:id="rId3"/>
    <sheet name="Step (3)" sheetId="9" r:id="rId4"/>
    <sheet name="Step (4)" sheetId="8" r:id="rId5"/>
    <sheet name="Step (5)" sheetId="5" r:id="rId6"/>
    <sheet name="Step (6)" sheetId="12" r:id="rId7"/>
    <sheet name="Step (7)" sheetId="4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12" l="1"/>
  <c r="B43" i="12"/>
  <c r="D31" i="12"/>
  <c r="D11" i="12"/>
  <c r="D17" i="12"/>
  <c r="D35" i="12"/>
  <c r="D3" i="12"/>
  <c r="D38" i="12"/>
  <c r="D20" i="12"/>
  <c r="D34" i="12"/>
  <c r="D16" i="12"/>
  <c r="D23" i="12"/>
  <c r="D40" i="12"/>
  <c r="D8" i="12"/>
  <c r="D30" i="12"/>
  <c r="D29" i="12"/>
  <c r="D22" i="12"/>
  <c r="D18" i="12"/>
  <c r="D26" i="12"/>
  <c r="D37" i="12"/>
  <c r="D32" i="12"/>
  <c r="D2" i="12"/>
  <c r="D4" i="12"/>
  <c r="D19" i="12"/>
  <c r="D10" i="12"/>
  <c r="D36" i="12"/>
  <c r="D28" i="12"/>
  <c r="D41" i="12"/>
  <c r="D9" i="12"/>
  <c r="D24" i="12"/>
  <c r="D5" i="12"/>
  <c r="D25" i="12"/>
  <c r="D33" i="12"/>
  <c r="D14" i="12"/>
  <c r="D39" i="12"/>
  <c r="D12" i="12"/>
  <c r="D27" i="12"/>
  <c r="D7" i="12"/>
  <c r="D13" i="12"/>
  <c r="D6" i="12"/>
  <c r="D21" i="12"/>
  <c r="D15" i="12"/>
  <c r="C43" i="11"/>
  <c r="B43" i="11"/>
  <c r="C43" i="10"/>
  <c r="D43" i="10" s="1"/>
  <c r="B43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D2" i="10"/>
  <c r="C43" i="9"/>
  <c r="D43" i="9" s="1"/>
  <c r="B43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D2" i="9"/>
  <c r="C43" i="8"/>
  <c r="B43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  <c r="D31" i="5"/>
  <c r="D9" i="5"/>
  <c r="D36" i="5"/>
  <c r="D24" i="5"/>
  <c r="D18" i="5"/>
  <c r="D38" i="5"/>
  <c r="D34" i="5"/>
  <c r="D11" i="5"/>
  <c r="D23" i="5"/>
  <c r="D41" i="5"/>
  <c r="D29" i="5"/>
  <c r="D28" i="5"/>
  <c r="D17" i="5"/>
  <c r="D7" i="5"/>
  <c r="D25" i="5"/>
  <c r="D12" i="5"/>
  <c r="D14" i="5"/>
  <c r="D32" i="5"/>
  <c r="D27" i="5"/>
  <c r="D3" i="5"/>
  <c r="D35" i="5"/>
  <c r="D20" i="5"/>
  <c r="D26" i="5"/>
  <c r="D39" i="5"/>
  <c r="D33" i="5"/>
  <c r="D2" i="5"/>
  <c r="D10" i="5"/>
  <c r="D5" i="5"/>
  <c r="D8" i="5"/>
  <c r="D19" i="5"/>
  <c r="D40" i="5"/>
  <c r="D15" i="5"/>
  <c r="D30" i="5"/>
  <c r="D6" i="5"/>
  <c r="D4" i="5"/>
  <c r="D13" i="5"/>
  <c r="D21" i="5"/>
  <c r="D37" i="5"/>
  <c r="D22" i="5"/>
  <c r="D16" i="5"/>
  <c r="C43" i="5"/>
  <c r="D43" i="5" s="1"/>
  <c r="B43" i="5"/>
  <c r="I103" i="3"/>
  <c r="J103" i="3"/>
  <c r="K103" i="3"/>
  <c r="H103" i="3"/>
  <c r="I102" i="3"/>
  <c r="J102" i="3"/>
  <c r="K102" i="3"/>
  <c r="H102" i="3"/>
  <c r="H3" i="3"/>
  <c r="I3" i="3"/>
  <c r="J3" i="3"/>
  <c r="K3" i="3"/>
  <c r="H4" i="3"/>
  <c r="I4" i="3"/>
  <c r="J4" i="3"/>
  <c r="K4" i="3"/>
  <c r="H5" i="3"/>
  <c r="I5" i="3"/>
  <c r="J5" i="3"/>
  <c r="K5" i="3"/>
  <c r="H6" i="3"/>
  <c r="I6" i="3"/>
  <c r="J6" i="3"/>
  <c r="K6" i="3"/>
  <c r="H7" i="3"/>
  <c r="I7" i="3"/>
  <c r="J7" i="3"/>
  <c r="K7" i="3"/>
  <c r="H8" i="3"/>
  <c r="I8" i="3"/>
  <c r="J8" i="3"/>
  <c r="K8" i="3"/>
  <c r="H9" i="3"/>
  <c r="I9" i="3"/>
  <c r="J9" i="3"/>
  <c r="K9" i="3"/>
  <c r="H10" i="3"/>
  <c r="I10" i="3"/>
  <c r="J10" i="3"/>
  <c r="K10" i="3"/>
  <c r="H11" i="3"/>
  <c r="I11" i="3"/>
  <c r="J11" i="3"/>
  <c r="K11" i="3"/>
  <c r="H12" i="3"/>
  <c r="I12" i="3"/>
  <c r="J12" i="3"/>
  <c r="K12" i="3"/>
  <c r="H13" i="3"/>
  <c r="I13" i="3"/>
  <c r="J13" i="3"/>
  <c r="K13" i="3"/>
  <c r="H14" i="3"/>
  <c r="I14" i="3"/>
  <c r="J14" i="3"/>
  <c r="K14" i="3"/>
  <c r="H15" i="3"/>
  <c r="I15" i="3"/>
  <c r="J15" i="3"/>
  <c r="K15" i="3"/>
  <c r="H16" i="3"/>
  <c r="I16" i="3"/>
  <c r="J16" i="3"/>
  <c r="K16" i="3"/>
  <c r="H17" i="3"/>
  <c r="I17" i="3"/>
  <c r="J17" i="3"/>
  <c r="K17" i="3"/>
  <c r="H18" i="3"/>
  <c r="I18" i="3"/>
  <c r="J18" i="3"/>
  <c r="K18" i="3"/>
  <c r="H19" i="3"/>
  <c r="I19" i="3"/>
  <c r="J19" i="3"/>
  <c r="K19" i="3"/>
  <c r="H20" i="3"/>
  <c r="I20" i="3"/>
  <c r="J20" i="3"/>
  <c r="K20" i="3"/>
  <c r="H21" i="3"/>
  <c r="I21" i="3"/>
  <c r="J21" i="3"/>
  <c r="K21" i="3"/>
  <c r="H22" i="3"/>
  <c r="I22" i="3"/>
  <c r="J22" i="3"/>
  <c r="K22" i="3"/>
  <c r="H23" i="3"/>
  <c r="I23" i="3"/>
  <c r="J23" i="3"/>
  <c r="K23" i="3"/>
  <c r="H24" i="3"/>
  <c r="I24" i="3"/>
  <c r="J24" i="3"/>
  <c r="K24" i="3"/>
  <c r="H25" i="3"/>
  <c r="I25" i="3"/>
  <c r="J25" i="3"/>
  <c r="K25" i="3"/>
  <c r="H26" i="3"/>
  <c r="I26" i="3"/>
  <c r="J26" i="3"/>
  <c r="K26" i="3"/>
  <c r="H27" i="3"/>
  <c r="I27" i="3"/>
  <c r="J27" i="3"/>
  <c r="K27" i="3"/>
  <c r="H28" i="3"/>
  <c r="I28" i="3"/>
  <c r="J28" i="3"/>
  <c r="K28" i="3"/>
  <c r="H29" i="3"/>
  <c r="I29" i="3"/>
  <c r="J29" i="3"/>
  <c r="K29" i="3"/>
  <c r="H30" i="3"/>
  <c r="I30" i="3"/>
  <c r="J30" i="3"/>
  <c r="K30" i="3"/>
  <c r="H31" i="3"/>
  <c r="I31" i="3"/>
  <c r="J31" i="3"/>
  <c r="K31" i="3"/>
  <c r="H32" i="3"/>
  <c r="I32" i="3"/>
  <c r="J32" i="3"/>
  <c r="K32" i="3"/>
  <c r="H33" i="3"/>
  <c r="I33" i="3"/>
  <c r="J33" i="3"/>
  <c r="K33" i="3"/>
  <c r="H34" i="3"/>
  <c r="I34" i="3"/>
  <c r="J34" i="3"/>
  <c r="K34" i="3"/>
  <c r="H35" i="3"/>
  <c r="I35" i="3"/>
  <c r="J35" i="3"/>
  <c r="K35" i="3"/>
  <c r="H36" i="3"/>
  <c r="I36" i="3"/>
  <c r="J36" i="3"/>
  <c r="K36" i="3"/>
  <c r="H37" i="3"/>
  <c r="I37" i="3"/>
  <c r="J37" i="3"/>
  <c r="K37" i="3"/>
  <c r="H38" i="3"/>
  <c r="I38" i="3"/>
  <c r="J38" i="3"/>
  <c r="K38" i="3"/>
  <c r="H39" i="3"/>
  <c r="I39" i="3"/>
  <c r="J39" i="3"/>
  <c r="K39" i="3"/>
  <c r="H40" i="3"/>
  <c r="I40" i="3"/>
  <c r="J40" i="3"/>
  <c r="K40" i="3"/>
  <c r="H41" i="3"/>
  <c r="I41" i="3"/>
  <c r="J41" i="3"/>
  <c r="K41" i="3"/>
  <c r="H42" i="3"/>
  <c r="I42" i="3"/>
  <c r="J42" i="3"/>
  <c r="K42" i="3"/>
  <c r="H43" i="3"/>
  <c r="I43" i="3"/>
  <c r="J43" i="3"/>
  <c r="K43" i="3"/>
  <c r="H44" i="3"/>
  <c r="I44" i="3"/>
  <c r="J44" i="3"/>
  <c r="K44" i="3"/>
  <c r="H45" i="3"/>
  <c r="I45" i="3"/>
  <c r="J45" i="3"/>
  <c r="K45" i="3"/>
  <c r="H46" i="3"/>
  <c r="I46" i="3"/>
  <c r="J46" i="3"/>
  <c r="K46" i="3"/>
  <c r="H47" i="3"/>
  <c r="I47" i="3"/>
  <c r="J47" i="3"/>
  <c r="K47" i="3"/>
  <c r="H48" i="3"/>
  <c r="I48" i="3"/>
  <c r="J48" i="3"/>
  <c r="K48" i="3"/>
  <c r="H49" i="3"/>
  <c r="I49" i="3"/>
  <c r="J49" i="3"/>
  <c r="K49" i="3"/>
  <c r="H50" i="3"/>
  <c r="I50" i="3"/>
  <c r="J50" i="3"/>
  <c r="K50" i="3"/>
  <c r="H51" i="3"/>
  <c r="I51" i="3"/>
  <c r="J51" i="3"/>
  <c r="K51" i="3"/>
  <c r="H52" i="3"/>
  <c r="I52" i="3"/>
  <c r="J52" i="3"/>
  <c r="K52" i="3"/>
  <c r="H53" i="3"/>
  <c r="I53" i="3"/>
  <c r="J53" i="3"/>
  <c r="K53" i="3"/>
  <c r="H54" i="3"/>
  <c r="I54" i="3"/>
  <c r="J54" i="3"/>
  <c r="K54" i="3"/>
  <c r="H55" i="3"/>
  <c r="I55" i="3"/>
  <c r="J55" i="3"/>
  <c r="K55" i="3"/>
  <c r="H56" i="3"/>
  <c r="I56" i="3"/>
  <c r="J56" i="3"/>
  <c r="K56" i="3"/>
  <c r="H57" i="3"/>
  <c r="I57" i="3"/>
  <c r="J57" i="3"/>
  <c r="K57" i="3"/>
  <c r="H58" i="3"/>
  <c r="I58" i="3"/>
  <c r="J58" i="3"/>
  <c r="K58" i="3"/>
  <c r="H59" i="3"/>
  <c r="I59" i="3"/>
  <c r="J59" i="3"/>
  <c r="K59" i="3"/>
  <c r="H60" i="3"/>
  <c r="I60" i="3"/>
  <c r="J60" i="3"/>
  <c r="K60" i="3"/>
  <c r="H61" i="3"/>
  <c r="I61" i="3"/>
  <c r="J61" i="3"/>
  <c r="K61" i="3"/>
  <c r="H62" i="3"/>
  <c r="I62" i="3"/>
  <c r="J62" i="3"/>
  <c r="K62" i="3"/>
  <c r="H63" i="3"/>
  <c r="I63" i="3"/>
  <c r="J63" i="3"/>
  <c r="K63" i="3"/>
  <c r="H64" i="3"/>
  <c r="I64" i="3"/>
  <c r="J64" i="3"/>
  <c r="K64" i="3"/>
  <c r="H65" i="3"/>
  <c r="I65" i="3"/>
  <c r="J65" i="3"/>
  <c r="K65" i="3"/>
  <c r="H66" i="3"/>
  <c r="I66" i="3"/>
  <c r="J66" i="3"/>
  <c r="K66" i="3"/>
  <c r="H67" i="3"/>
  <c r="I67" i="3"/>
  <c r="J67" i="3"/>
  <c r="K67" i="3"/>
  <c r="H68" i="3"/>
  <c r="I68" i="3"/>
  <c r="J68" i="3"/>
  <c r="K68" i="3"/>
  <c r="H69" i="3"/>
  <c r="I69" i="3"/>
  <c r="J69" i="3"/>
  <c r="K69" i="3"/>
  <c r="H70" i="3"/>
  <c r="I70" i="3"/>
  <c r="J70" i="3"/>
  <c r="K70" i="3"/>
  <c r="H71" i="3"/>
  <c r="I71" i="3"/>
  <c r="J71" i="3"/>
  <c r="K71" i="3"/>
  <c r="H72" i="3"/>
  <c r="I72" i="3"/>
  <c r="J72" i="3"/>
  <c r="K72" i="3"/>
  <c r="H73" i="3"/>
  <c r="I73" i="3"/>
  <c r="J73" i="3"/>
  <c r="K73" i="3"/>
  <c r="H74" i="3"/>
  <c r="I74" i="3"/>
  <c r="J74" i="3"/>
  <c r="K74" i="3"/>
  <c r="H75" i="3"/>
  <c r="I75" i="3"/>
  <c r="J75" i="3"/>
  <c r="K75" i="3"/>
  <c r="H76" i="3"/>
  <c r="I76" i="3"/>
  <c r="J76" i="3"/>
  <c r="K76" i="3"/>
  <c r="H77" i="3"/>
  <c r="I77" i="3"/>
  <c r="J77" i="3"/>
  <c r="K77" i="3"/>
  <c r="H78" i="3"/>
  <c r="I78" i="3"/>
  <c r="J78" i="3"/>
  <c r="K78" i="3"/>
  <c r="H79" i="3"/>
  <c r="I79" i="3"/>
  <c r="J79" i="3"/>
  <c r="K79" i="3"/>
  <c r="H80" i="3"/>
  <c r="I80" i="3"/>
  <c r="J80" i="3"/>
  <c r="K80" i="3"/>
  <c r="H81" i="3"/>
  <c r="I81" i="3"/>
  <c r="J81" i="3"/>
  <c r="K81" i="3"/>
  <c r="H82" i="3"/>
  <c r="I82" i="3"/>
  <c r="J82" i="3"/>
  <c r="K82" i="3"/>
  <c r="H83" i="3"/>
  <c r="I83" i="3"/>
  <c r="J83" i="3"/>
  <c r="K83" i="3"/>
  <c r="H84" i="3"/>
  <c r="I84" i="3"/>
  <c r="J84" i="3"/>
  <c r="K84" i="3"/>
  <c r="H85" i="3"/>
  <c r="I85" i="3"/>
  <c r="J85" i="3"/>
  <c r="K85" i="3"/>
  <c r="H86" i="3"/>
  <c r="I86" i="3"/>
  <c r="J86" i="3"/>
  <c r="K86" i="3"/>
  <c r="H87" i="3"/>
  <c r="I87" i="3"/>
  <c r="J87" i="3"/>
  <c r="K87" i="3"/>
  <c r="H88" i="3"/>
  <c r="I88" i="3"/>
  <c r="J88" i="3"/>
  <c r="K88" i="3"/>
  <c r="H89" i="3"/>
  <c r="I89" i="3"/>
  <c r="J89" i="3"/>
  <c r="K89" i="3"/>
  <c r="H90" i="3"/>
  <c r="I90" i="3"/>
  <c r="J90" i="3"/>
  <c r="K90" i="3"/>
  <c r="H91" i="3"/>
  <c r="I91" i="3"/>
  <c r="J91" i="3"/>
  <c r="K91" i="3"/>
  <c r="H92" i="3"/>
  <c r="I92" i="3"/>
  <c r="J92" i="3"/>
  <c r="K92" i="3"/>
  <c r="H93" i="3"/>
  <c r="I93" i="3"/>
  <c r="J93" i="3"/>
  <c r="K93" i="3"/>
  <c r="H94" i="3"/>
  <c r="I94" i="3"/>
  <c r="J94" i="3"/>
  <c r="K94" i="3"/>
  <c r="H95" i="3"/>
  <c r="I95" i="3"/>
  <c r="J95" i="3"/>
  <c r="K95" i="3"/>
  <c r="H96" i="3"/>
  <c r="I96" i="3"/>
  <c r="J96" i="3"/>
  <c r="K96" i="3"/>
  <c r="H97" i="3"/>
  <c r="I97" i="3"/>
  <c r="J97" i="3"/>
  <c r="K97" i="3"/>
  <c r="H98" i="3"/>
  <c r="I98" i="3"/>
  <c r="J98" i="3"/>
  <c r="K98" i="3"/>
  <c r="H100" i="3"/>
  <c r="I100" i="3"/>
  <c r="J100" i="3"/>
  <c r="K100" i="3"/>
  <c r="I2" i="3"/>
  <c r="J2" i="3"/>
  <c r="K2" i="3"/>
  <c r="H2" i="3"/>
  <c r="D43" i="12" l="1"/>
  <c r="E32" i="12" s="1"/>
  <c r="E17" i="12"/>
  <c r="E40" i="12"/>
  <c r="E18" i="12"/>
  <c r="E36" i="12"/>
  <c r="E5" i="12"/>
  <c r="E13" i="12"/>
  <c r="E37" i="12"/>
  <c r="E41" i="12"/>
  <c r="E12" i="12"/>
  <c r="E24" i="12"/>
  <c r="E7" i="12"/>
  <c r="E31" i="12"/>
  <c r="E6" i="12"/>
  <c r="E34" i="9"/>
  <c r="E29" i="9"/>
  <c r="E22" i="9"/>
  <c r="E16" i="9"/>
  <c r="E5" i="9"/>
  <c r="E21" i="9"/>
  <c r="E4" i="9"/>
  <c r="E14" i="9"/>
  <c r="E8" i="9"/>
  <c r="E13" i="9"/>
  <c r="E6" i="9"/>
  <c r="E37" i="9"/>
  <c r="E24" i="9"/>
  <c r="E32" i="9"/>
  <c r="E40" i="9"/>
  <c r="E3" i="9"/>
  <c r="E11" i="9"/>
  <c r="E19" i="9"/>
  <c r="E27" i="9"/>
  <c r="E35" i="9"/>
  <c r="E30" i="9"/>
  <c r="E38" i="9"/>
  <c r="E9" i="9"/>
  <c r="E17" i="9"/>
  <c r="E25" i="9"/>
  <c r="E33" i="9"/>
  <c r="E41" i="9"/>
  <c r="E20" i="9"/>
  <c r="E7" i="9"/>
  <c r="E15" i="9"/>
  <c r="E23" i="9"/>
  <c r="E31" i="9"/>
  <c r="E39" i="9"/>
  <c r="E12" i="9"/>
  <c r="E28" i="9"/>
  <c r="E36" i="9"/>
  <c r="E2" i="9"/>
  <c r="E10" i="9"/>
  <c r="E18" i="9"/>
  <c r="E26" i="9"/>
  <c r="D43" i="8"/>
  <c r="E39" i="8" s="1"/>
  <c r="E31" i="5"/>
  <c r="E23" i="5"/>
  <c r="E14" i="5"/>
  <c r="E33" i="5"/>
  <c r="E30" i="5"/>
  <c r="E12" i="5"/>
  <c r="E9" i="5"/>
  <c r="E41" i="5"/>
  <c r="E32" i="5"/>
  <c r="E2" i="5"/>
  <c r="E6" i="5"/>
  <c r="E11" i="5"/>
  <c r="E16" i="5"/>
  <c r="E36" i="5"/>
  <c r="E29" i="5"/>
  <c r="E27" i="5"/>
  <c r="E10" i="5"/>
  <c r="E4" i="5"/>
  <c r="E24" i="5"/>
  <c r="E28" i="5"/>
  <c r="E3" i="5"/>
  <c r="E5" i="5"/>
  <c r="E13" i="5"/>
  <c r="E18" i="5"/>
  <c r="E17" i="5"/>
  <c r="E35" i="5"/>
  <c r="E8" i="5"/>
  <c r="E21" i="5"/>
  <c r="E39" i="5"/>
  <c r="E38" i="5"/>
  <c r="E7" i="5"/>
  <c r="E20" i="5"/>
  <c r="E19" i="5"/>
  <c r="E37" i="5"/>
  <c r="E34" i="5"/>
  <c r="E25" i="5"/>
  <c r="E26" i="5"/>
  <c r="E40" i="5"/>
  <c r="E22" i="5"/>
  <c r="E15" i="5"/>
  <c r="E29" i="12" l="1"/>
  <c r="F29" i="12" s="1"/>
  <c r="H29" i="12" s="1"/>
  <c r="E2" i="12"/>
  <c r="F2" i="12" s="1"/>
  <c r="G2" i="12" s="1"/>
  <c r="E23" i="12"/>
  <c r="F23" i="12" s="1"/>
  <c r="H23" i="12" s="1"/>
  <c r="E30" i="12"/>
  <c r="E21" i="12"/>
  <c r="E39" i="12"/>
  <c r="E8" i="12"/>
  <c r="E11" i="12"/>
  <c r="E3" i="12"/>
  <c r="F3" i="12" s="1"/>
  <c r="G3" i="12" s="1"/>
  <c r="E20" i="12"/>
  <c r="E4" i="12"/>
  <c r="F4" i="12" s="1"/>
  <c r="E34" i="12"/>
  <c r="E28" i="12"/>
  <c r="E35" i="12"/>
  <c r="E25" i="12"/>
  <c r="E33" i="12"/>
  <c r="E27" i="12"/>
  <c r="F27" i="12" s="1"/>
  <c r="G27" i="12" s="1"/>
  <c r="E26" i="12"/>
  <c r="H26" i="12" s="1"/>
  <c r="E10" i="12"/>
  <c r="E19" i="12"/>
  <c r="E15" i="12"/>
  <c r="E9" i="12"/>
  <c r="F9" i="12" s="1"/>
  <c r="G9" i="12" s="1"/>
  <c r="E16" i="12"/>
  <c r="E22" i="12"/>
  <c r="E38" i="12"/>
  <c r="F38" i="12" s="1"/>
  <c r="H38" i="12" s="1"/>
  <c r="E14" i="12"/>
  <c r="F14" i="12" s="1"/>
  <c r="H14" i="12" s="1"/>
  <c r="F37" i="12"/>
  <c r="H37" i="12" s="1"/>
  <c r="F26" i="12"/>
  <c r="G26" i="12" s="1"/>
  <c r="F15" i="12"/>
  <c r="G15" i="12" s="1"/>
  <c r="F24" i="12"/>
  <c r="H24" i="12" s="1"/>
  <c r="G24" i="12"/>
  <c r="F39" i="12"/>
  <c r="G39" i="12" s="1"/>
  <c r="F16" i="12"/>
  <c r="H16" i="12" s="1"/>
  <c r="F32" i="12"/>
  <c r="H32" i="12"/>
  <c r="G32" i="12"/>
  <c r="F34" i="12"/>
  <c r="G34" i="12" s="1"/>
  <c r="H34" i="12"/>
  <c r="F30" i="12"/>
  <c r="H30" i="12" s="1"/>
  <c r="F8" i="12"/>
  <c r="H8" i="12" s="1"/>
  <c r="F28" i="12"/>
  <c r="H28" i="12" s="1"/>
  <c r="F33" i="12"/>
  <c r="G33" i="12" s="1"/>
  <c r="F19" i="12"/>
  <c r="H19" i="12" s="1"/>
  <c r="F31" i="12"/>
  <c r="H31" i="12" s="1"/>
  <c r="F12" i="12"/>
  <c r="H12" i="12" s="1"/>
  <c r="F13" i="12"/>
  <c r="G13" i="12" s="1"/>
  <c r="H13" i="12"/>
  <c r="F36" i="12"/>
  <c r="G36" i="12" s="1"/>
  <c r="H36" i="12"/>
  <c r="F40" i="12"/>
  <c r="H40" i="12" s="1"/>
  <c r="F6" i="12"/>
  <c r="H6" i="12" s="1"/>
  <c r="F21" i="12"/>
  <c r="H21" i="12" s="1"/>
  <c r="F11" i="12"/>
  <c r="G11" i="12" s="1"/>
  <c r="F35" i="12"/>
  <c r="H35" i="12" s="1"/>
  <c r="G35" i="12"/>
  <c r="F25" i="12"/>
  <c r="G25" i="12" s="1"/>
  <c r="F7" i="12"/>
  <c r="H7" i="12" s="1"/>
  <c r="G7" i="12"/>
  <c r="F41" i="12"/>
  <c r="G41" i="12" s="1"/>
  <c r="G5" i="12"/>
  <c r="F5" i="12"/>
  <c r="H5" i="12" s="1"/>
  <c r="F18" i="12"/>
  <c r="G18" i="12" s="1"/>
  <c r="H18" i="12"/>
  <c r="F17" i="12"/>
  <c r="H17" i="12"/>
  <c r="G17" i="12"/>
  <c r="E4" i="8"/>
  <c r="E33" i="8"/>
  <c r="E3" i="8"/>
  <c r="E32" i="8"/>
  <c r="E26" i="8"/>
  <c r="E20" i="8"/>
  <c r="F20" i="8" s="1"/>
  <c r="E41" i="8"/>
  <c r="E11" i="8"/>
  <c r="F11" i="8" s="1"/>
  <c r="E40" i="8"/>
  <c r="F40" i="8" s="1"/>
  <c r="E34" i="8"/>
  <c r="E18" i="8"/>
  <c r="E29" i="8"/>
  <c r="E15" i="8"/>
  <c r="E25" i="8"/>
  <c r="F25" i="8" s="1"/>
  <c r="E24" i="8"/>
  <c r="E28" i="8"/>
  <c r="F28" i="8" s="1"/>
  <c r="E19" i="8"/>
  <c r="F19" i="8" s="1"/>
  <c r="E7" i="8"/>
  <c r="E27" i="8"/>
  <c r="E5" i="8"/>
  <c r="E35" i="8"/>
  <c r="E23" i="8"/>
  <c r="F23" i="8" s="1"/>
  <c r="E9" i="8"/>
  <c r="F9" i="8" s="1"/>
  <c r="E30" i="8"/>
  <c r="F30" i="8" s="1"/>
  <c r="E8" i="8"/>
  <c r="F8" i="8" s="1"/>
  <c r="E2" i="8"/>
  <c r="E31" i="8"/>
  <c r="E21" i="8"/>
  <c r="E12" i="8"/>
  <c r="E6" i="8"/>
  <c r="F6" i="8" s="1"/>
  <c r="E13" i="8"/>
  <c r="E36" i="8"/>
  <c r="E14" i="8"/>
  <c r="F14" i="8" s="1"/>
  <c r="E22" i="8"/>
  <c r="E37" i="8"/>
  <c r="E17" i="8"/>
  <c r="E38" i="8"/>
  <c r="E16" i="8"/>
  <c r="E10" i="8"/>
  <c r="F10" i="8" s="1"/>
  <c r="F15" i="8"/>
  <c r="F22" i="8"/>
  <c r="F31" i="8"/>
  <c r="F17" i="8"/>
  <c r="F38" i="8"/>
  <c r="F16" i="8"/>
  <c r="F39" i="8"/>
  <c r="F21" i="8"/>
  <c r="F12" i="8"/>
  <c r="F24" i="8"/>
  <c r="F18" i="8"/>
  <c r="F4" i="8"/>
  <c r="F33" i="8"/>
  <c r="F3" i="8"/>
  <c r="F32" i="8"/>
  <c r="F26" i="8"/>
  <c r="F36" i="8"/>
  <c r="F29" i="8"/>
  <c r="F5" i="8"/>
  <c r="F35" i="8"/>
  <c r="F37" i="8"/>
  <c r="F2" i="8"/>
  <c r="F41" i="8"/>
  <c r="F34" i="8"/>
  <c r="F27" i="8"/>
  <c r="F13" i="8"/>
  <c r="F7" i="8"/>
  <c r="F19" i="5"/>
  <c r="H19" i="5" s="1"/>
  <c r="F32" i="5"/>
  <c r="H32" i="5" s="1"/>
  <c r="F15" i="5"/>
  <c r="H15" i="5" s="1"/>
  <c r="G15" i="5"/>
  <c r="F18" i="5"/>
  <c r="G18" i="5" s="1"/>
  <c r="G22" i="5"/>
  <c r="F22" i="5"/>
  <c r="H22" i="5" s="1"/>
  <c r="F29" i="5"/>
  <c r="H29" i="5" s="1"/>
  <c r="F40" i="5"/>
  <c r="G40" i="5" s="1"/>
  <c r="F38" i="5"/>
  <c r="G38" i="5" s="1"/>
  <c r="F5" i="5"/>
  <c r="H5" i="5" s="1"/>
  <c r="G5" i="5"/>
  <c r="F36" i="5"/>
  <c r="H36" i="5" s="1"/>
  <c r="G36" i="5"/>
  <c r="F12" i="5"/>
  <c r="H12" i="5" s="1"/>
  <c r="G12" i="5"/>
  <c r="F17" i="5"/>
  <c r="G17" i="5" s="1"/>
  <c r="F41" i="5"/>
  <c r="G41" i="5" s="1"/>
  <c r="F13" i="5"/>
  <c r="G13" i="5" s="1"/>
  <c r="F3" i="5"/>
  <c r="H3" i="5" s="1"/>
  <c r="F11" i="5"/>
  <c r="H11" i="5" s="1"/>
  <c r="F33" i="5"/>
  <c r="G33" i="5" s="1"/>
  <c r="F31" i="5"/>
  <c r="G31" i="5" s="1"/>
  <c r="F20" i="5"/>
  <c r="G20" i="5" s="1"/>
  <c r="F7" i="5"/>
  <c r="G7" i="5" s="1"/>
  <c r="F26" i="5"/>
  <c r="H26" i="5" s="1"/>
  <c r="F30" i="5"/>
  <c r="H30" i="5" s="1"/>
  <c r="F28" i="5"/>
  <c r="G28" i="5" s="1"/>
  <c r="F8" i="5"/>
  <c r="G8" i="5" s="1"/>
  <c r="F24" i="5"/>
  <c r="G24" i="5" s="1"/>
  <c r="F6" i="5"/>
  <c r="H6" i="5" s="1"/>
  <c r="F14" i="5"/>
  <c r="G14" i="5" s="1"/>
  <c r="H14" i="5"/>
  <c r="F10" i="5"/>
  <c r="G10" i="5" s="1"/>
  <c r="F27" i="5"/>
  <c r="G27" i="5" s="1"/>
  <c r="F9" i="5"/>
  <c r="H9" i="5" s="1"/>
  <c r="F39" i="5"/>
  <c r="H39" i="5" s="1"/>
  <c r="F16" i="5"/>
  <c r="G16" i="5" s="1"/>
  <c r="F25" i="5"/>
  <c r="H25" i="5" s="1"/>
  <c r="F21" i="5"/>
  <c r="G21" i="5" s="1"/>
  <c r="F34" i="5"/>
  <c r="G34" i="5" s="1"/>
  <c r="F37" i="5"/>
  <c r="G37" i="5" s="1"/>
  <c r="F35" i="5"/>
  <c r="H35" i="5" s="1"/>
  <c r="F4" i="5"/>
  <c r="H4" i="5" s="1"/>
  <c r="G4" i="5"/>
  <c r="F2" i="5"/>
  <c r="G2" i="5" s="1"/>
  <c r="F23" i="5"/>
  <c r="G23" i="5" s="1"/>
  <c r="H20" i="12" l="1"/>
  <c r="H22" i="12"/>
  <c r="H33" i="12"/>
  <c r="G16" i="12"/>
  <c r="G14" i="12"/>
  <c r="H27" i="12"/>
  <c r="H3" i="12"/>
  <c r="F10" i="12"/>
  <c r="H10" i="12" s="1"/>
  <c r="H4" i="12"/>
  <c r="G10" i="12"/>
  <c r="H2" i="12"/>
  <c r="G4" i="12"/>
  <c r="F22" i="12"/>
  <c r="G22" i="12" s="1"/>
  <c r="H9" i="12"/>
  <c r="F20" i="12"/>
  <c r="G20" i="12" s="1"/>
  <c r="G31" i="12"/>
  <c r="G30" i="12"/>
  <c r="H11" i="12"/>
  <c r="H41" i="12"/>
  <c r="G28" i="12"/>
  <c r="H39" i="12"/>
  <c r="G29" i="12"/>
  <c r="H25" i="12"/>
  <c r="G21" i="12"/>
  <c r="G19" i="12"/>
  <c r="G38" i="12"/>
  <c r="G6" i="12"/>
  <c r="G40" i="12"/>
  <c r="G8" i="12"/>
  <c r="G12" i="12"/>
  <c r="G23" i="12"/>
  <c r="H15" i="12"/>
  <c r="G37" i="12"/>
  <c r="H23" i="5"/>
  <c r="H28" i="5"/>
  <c r="H33" i="5"/>
  <c r="H21" i="5"/>
  <c r="G26" i="5"/>
  <c r="H16" i="5"/>
  <c r="G35" i="5"/>
  <c r="H2" i="5"/>
  <c r="G9" i="5"/>
  <c r="G6" i="5"/>
  <c r="G11" i="5"/>
  <c r="G32" i="5"/>
  <c r="G29" i="5"/>
  <c r="H10" i="5"/>
  <c r="G3" i="5"/>
  <c r="G25" i="5"/>
  <c r="G19" i="5"/>
  <c r="H34" i="5"/>
  <c r="H20" i="5"/>
  <c r="H27" i="5"/>
  <c r="H8" i="5"/>
  <c r="H41" i="5"/>
  <c r="H38" i="5"/>
  <c r="H31" i="5"/>
  <c r="G39" i="5"/>
  <c r="H40" i="5"/>
  <c r="H13" i="5"/>
  <c r="H17" i="5"/>
  <c r="H18" i="5"/>
  <c r="G30" i="5"/>
  <c r="H37" i="5"/>
  <c r="H24" i="5"/>
  <c r="H7" i="5"/>
</calcChain>
</file>

<file path=xl/sharedStrings.xml><?xml version="1.0" encoding="utf-8"?>
<sst xmlns="http://schemas.openxmlformats.org/spreadsheetml/2006/main" count="391" uniqueCount="159">
  <si>
    <t>KXL</t>
  </si>
  <si>
    <t>MJL</t>
  </si>
  <si>
    <t>ARD</t>
  </si>
  <si>
    <t>NNT</t>
  </si>
  <si>
    <t>NXH</t>
  </si>
  <si>
    <t>PJJ</t>
  </si>
  <si>
    <t>HN</t>
  </si>
  <si>
    <t>JXMSSJ</t>
  </si>
  <si>
    <t>SMAC</t>
  </si>
  <si>
    <t>AV</t>
  </si>
  <si>
    <t>LB</t>
  </si>
  <si>
    <t>MPXE</t>
  </si>
  <si>
    <t>EEM</t>
  </si>
  <si>
    <t>MGAD</t>
  </si>
  <si>
    <t>SRH</t>
  </si>
  <si>
    <t>JXMSGASZ</t>
  </si>
  <si>
    <t>NNZ</t>
  </si>
  <si>
    <t>IXKT</t>
  </si>
  <si>
    <t>EMCR</t>
  </si>
  <si>
    <t>KAL</t>
  </si>
  <si>
    <t>JFT</t>
  </si>
  <si>
    <t>JWD</t>
  </si>
  <si>
    <t>RGXH</t>
  </si>
  <si>
    <t>FWG</t>
  </si>
  <si>
    <t>SMEE</t>
  </si>
  <si>
    <t>SXD</t>
  </si>
  <si>
    <t>JXMS</t>
  </si>
  <si>
    <t>HRG</t>
  </si>
  <si>
    <t>RFEM</t>
  </si>
  <si>
    <t>JXAH</t>
  </si>
  <si>
    <t>MDMC</t>
  </si>
  <si>
    <t>EAS</t>
  </si>
  <si>
    <t>MJY</t>
  </si>
  <si>
    <t>JREN</t>
  </si>
  <si>
    <t>FGEB</t>
  </si>
  <si>
    <t>AXJJ</t>
  </si>
  <si>
    <t>HYYC</t>
  </si>
  <si>
    <t>VJ</t>
  </si>
  <si>
    <t>LMN</t>
  </si>
  <si>
    <t>MXCP</t>
  </si>
  <si>
    <t>DRMCK</t>
  </si>
  <si>
    <t>RXBI</t>
  </si>
  <si>
    <t>IMMCG</t>
  </si>
  <si>
    <t>AST</t>
  </si>
  <si>
    <t>HXK</t>
  </si>
  <si>
    <t>JMCK</t>
  </si>
  <si>
    <t>MXXA</t>
  </si>
  <si>
    <t>GXXA</t>
  </si>
  <si>
    <t>LGM</t>
  </si>
  <si>
    <t>TMP</t>
  </si>
  <si>
    <t>LAXMAJD</t>
  </si>
  <si>
    <t>BEI</t>
  </si>
  <si>
    <t>ALH</t>
  </si>
  <si>
    <t>RJXG</t>
  </si>
  <si>
    <t>AJKW</t>
  </si>
  <si>
    <t>BMXS</t>
  </si>
  <si>
    <t>CJXK</t>
  </si>
  <si>
    <t>CXG1</t>
  </si>
  <si>
    <t>MWJS</t>
  </si>
  <si>
    <t>JXMSHBW</t>
  </si>
  <si>
    <t>DPG</t>
  </si>
  <si>
    <t>RACHS</t>
  </si>
  <si>
    <t>JXMSCLP</t>
  </si>
  <si>
    <t>DDN</t>
  </si>
  <si>
    <t>TMM</t>
  </si>
  <si>
    <t>GEFAM</t>
  </si>
  <si>
    <t>PXAR</t>
  </si>
  <si>
    <t>VXM</t>
  </si>
  <si>
    <t>LAFVL</t>
  </si>
  <si>
    <t>RMMN</t>
  </si>
  <si>
    <t>RXJW</t>
  </si>
  <si>
    <t>FIOB</t>
  </si>
  <si>
    <t>JXMSSC</t>
  </si>
  <si>
    <t>KFS</t>
  </si>
  <si>
    <t>EMM</t>
  </si>
  <si>
    <t>AJXC</t>
  </si>
  <si>
    <t>TAB</t>
  </si>
  <si>
    <t>RJY</t>
  </si>
  <si>
    <t>IBJS</t>
  </si>
  <si>
    <t>SAXC</t>
  </si>
  <si>
    <t>EXXF</t>
  </si>
  <si>
    <t>RWB</t>
  </si>
  <si>
    <t>JXMSGR</t>
  </si>
  <si>
    <t>SNXS</t>
  </si>
  <si>
    <t>LAXM</t>
  </si>
  <si>
    <t>ATA</t>
  </si>
  <si>
    <t>JXCC</t>
  </si>
  <si>
    <t>RWJ</t>
  </si>
  <si>
    <t>JOH</t>
  </si>
  <si>
    <t>JGLB</t>
  </si>
  <si>
    <t>AJXD</t>
  </si>
  <si>
    <t>JXMSMCK</t>
  </si>
  <si>
    <t>JHWR</t>
  </si>
  <si>
    <t>WJN</t>
  </si>
  <si>
    <t>TJGC</t>
  </si>
  <si>
    <t>MRPE</t>
  </si>
  <si>
    <t>JXMSNJR</t>
  </si>
  <si>
    <t>Grand Total</t>
  </si>
  <si>
    <t>Consultant</t>
  </si>
  <si>
    <t>No. of stays</t>
  </si>
  <si>
    <t>ALoS</t>
  </si>
  <si>
    <t>&gt;7</t>
  </si>
  <si>
    <t>&gt;14</t>
  </si>
  <si>
    <t>&gt;21</t>
  </si>
  <si>
    <t>&gt;28</t>
  </si>
  <si>
    <t>Prop_7</t>
  </si>
  <si>
    <t>Prop_14</t>
  </si>
  <si>
    <t>Prop_21</t>
  </si>
  <si>
    <t>Prop_28</t>
  </si>
  <si>
    <t>Correlation (all)</t>
  </si>
  <si>
    <t>Correlation (&gt;10 stays)</t>
  </si>
  <si>
    <t>TOTAL</t>
  </si>
  <si>
    <t>CONS 01</t>
  </si>
  <si>
    <t>CONS 02</t>
  </si>
  <si>
    <t>CONS 03</t>
  </si>
  <si>
    <t>CONS 04</t>
  </si>
  <si>
    <t>CONS 05</t>
  </si>
  <si>
    <t>CONS 06</t>
  </si>
  <si>
    <t>CONS 07</t>
  </si>
  <si>
    <t>CONS 08</t>
  </si>
  <si>
    <t>CONS 09</t>
  </si>
  <si>
    <t>CONS 10</t>
  </si>
  <si>
    <t>CONS 11</t>
  </si>
  <si>
    <t>CONS 12</t>
  </si>
  <si>
    <t>CONS 13</t>
  </si>
  <si>
    <t>CONS 14</t>
  </si>
  <si>
    <t>CONS 15</t>
  </si>
  <si>
    <t>CONS 16</t>
  </si>
  <si>
    <t>CONS 17</t>
  </si>
  <si>
    <t>CONS 18</t>
  </si>
  <si>
    <t>CONS 19</t>
  </si>
  <si>
    <t>CONS 20</t>
  </si>
  <si>
    <t>CONS 21</t>
  </si>
  <si>
    <t>CONS 22</t>
  </si>
  <si>
    <t>CONS 23</t>
  </si>
  <si>
    <t>CONS 24</t>
  </si>
  <si>
    <t>CONS 25</t>
  </si>
  <si>
    <t>CONS 26</t>
  </si>
  <si>
    <t>CONS 27</t>
  </si>
  <si>
    <t>CONS 28</t>
  </si>
  <si>
    <t>CONS 29</t>
  </si>
  <si>
    <t>CONS 30</t>
  </si>
  <si>
    <t>CONS 31</t>
  </si>
  <si>
    <t>CONS 32</t>
  </si>
  <si>
    <t>CONS 33</t>
  </si>
  <si>
    <t>CONS 34</t>
  </si>
  <si>
    <t>CONS 35</t>
  </si>
  <si>
    <t>CONS 36</t>
  </si>
  <si>
    <t>CONS 37</t>
  </si>
  <si>
    <t>CONS 38</t>
  </si>
  <si>
    <t>CONS 39</t>
  </si>
  <si>
    <t>CONS 40</t>
  </si>
  <si>
    <t>No. of stays in 2023-24</t>
  </si>
  <si>
    <t>No. of stays longer than 14 days</t>
  </si>
  <si>
    <t>Proportion of stays longer than 14 days</t>
  </si>
  <si>
    <t>Overall (all consultants) proportion of stays longer than 14 days</t>
  </si>
  <si>
    <t>Standard error</t>
  </si>
  <si>
    <t>99% Lower Control Limit</t>
  </si>
  <si>
    <t>99% Upper Control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</si>
</sst>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164" fontId="2" fillId="0" borderId="0" xfId="0" applyNumberFormat="1" applyFont="1"/>
    <xf numFmtId="164" fontId="0" fillId="0" borderId="0" xfId="1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164" fontId="2" fillId="0" borderId="0" xfId="0" applyNumberFormat="1" applyFont="1" applyAlignment="1">
      <alignment horizontal="righ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latin typeface="Arial" panose="020B0604020202020204" pitchFamily="34" charset="0"/>
                <a:cs typeface="Arial" panose="020B0604020202020204" pitchFamily="34" charset="0"/>
              </a:rPr>
              <a:t>ANYTOWN GENERAL HOSPITAL | GENERAL MEDICINE</a:t>
            </a:r>
          </a:p>
          <a:p>
            <a:pPr>
              <a:defRPr/>
            </a:pPr>
            <a:r>
              <a:rPr lang="en-US" sz="1200" b="1">
                <a:latin typeface="Arial" panose="020B0604020202020204" pitchFamily="34" charset="0"/>
                <a:cs typeface="Arial" panose="020B0604020202020204" pitchFamily="34" charset="0"/>
              </a:rPr>
              <a:t>Percentage</a:t>
            </a:r>
            <a:r>
              <a:rPr lang="en-US" sz="1200" b="1" baseline="0">
                <a:latin typeface="Arial" panose="020B0604020202020204" pitchFamily="34" charset="0"/>
                <a:cs typeface="Arial" panose="020B0604020202020204" pitchFamily="34" charset="0"/>
              </a:rPr>
              <a:t> of inpatient stays longer than 14 days </a:t>
            </a:r>
          </a:p>
          <a:p>
            <a:pPr>
              <a:defRPr/>
            </a:pP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40 consultants with workload &gt; 10 | 2023-24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'Step (6)'!$D$1</c:f>
              <c:strCache>
                <c:ptCount val="1"/>
                <c:pt idx="0">
                  <c:v>Proportion of stays longer than 14 days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0066FF"/>
              </a:solidFill>
              <a:ln w="9525">
                <a:noFill/>
              </a:ln>
              <a:effectLst/>
            </c:spPr>
          </c:marker>
          <c:xVal>
            <c:numRef>
              <c:f>'Step (6)'!$B$2:$B$41</c:f>
              <c:numCache>
                <c:formatCode>General</c:formatCode>
                <c:ptCount val="40"/>
                <c:pt idx="0">
                  <c:v>11</c:v>
                </c:pt>
                <c:pt idx="1">
                  <c:v>15</c:v>
                </c:pt>
                <c:pt idx="2">
                  <c:v>20</c:v>
                </c:pt>
                <c:pt idx="3">
                  <c:v>22</c:v>
                </c:pt>
                <c:pt idx="4">
                  <c:v>25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32</c:v>
                </c:pt>
                <c:pt idx="9">
                  <c:v>32</c:v>
                </c:pt>
                <c:pt idx="10">
                  <c:v>33</c:v>
                </c:pt>
                <c:pt idx="11">
                  <c:v>35</c:v>
                </c:pt>
                <c:pt idx="12">
                  <c:v>36</c:v>
                </c:pt>
                <c:pt idx="13">
                  <c:v>46</c:v>
                </c:pt>
                <c:pt idx="14">
                  <c:v>46</c:v>
                </c:pt>
                <c:pt idx="15">
                  <c:v>52</c:v>
                </c:pt>
                <c:pt idx="16">
                  <c:v>56</c:v>
                </c:pt>
                <c:pt idx="17">
                  <c:v>60</c:v>
                </c:pt>
                <c:pt idx="18">
                  <c:v>60</c:v>
                </c:pt>
                <c:pt idx="19">
                  <c:v>65</c:v>
                </c:pt>
                <c:pt idx="20">
                  <c:v>65</c:v>
                </c:pt>
                <c:pt idx="21">
                  <c:v>68</c:v>
                </c:pt>
                <c:pt idx="22">
                  <c:v>69</c:v>
                </c:pt>
                <c:pt idx="23">
                  <c:v>72</c:v>
                </c:pt>
                <c:pt idx="24">
                  <c:v>101</c:v>
                </c:pt>
                <c:pt idx="25">
                  <c:v>123</c:v>
                </c:pt>
                <c:pt idx="26">
                  <c:v>149</c:v>
                </c:pt>
                <c:pt idx="27">
                  <c:v>183</c:v>
                </c:pt>
                <c:pt idx="28">
                  <c:v>187</c:v>
                </c:pt>
                <c:pt idx="29">
                  <c:v>229</c:v>
                </c:pt>
                <c:pt idx="30">
                  <c:v>230</c:v>
                </c:pt>
                <c:pt idx="31">
                  <c:v>232</c:v>
                </c:pt>
                <c:pt idx="32">
                  <c:v>248</c:v>
                </c:pt>
                <c:pt idx="33">
                  <c:v>253</c:v>
                </c:pt>
                <c:pt idx="34">
                  <c:v>269</c:v>
                </c:pt>
                <c:pt idx="35">
                  <c:v>295</c:v>
                </c:pt>
                <c:pt idx="36">
                  <c:v>314</c:v>
                </c:pt>
                <c:pt idx="37">
                  <c:v>331</c:v>
                </c:pt>
                <c:pt idx="38">
                  <c:v>376</c:v>
                </c:pt>
                <c:pt idx="39">
                  <c:v>387</c:v>
                </c:pt>
              </c:numCache>
            </c:numRef>
          </c:xVal>
          <c:yVal>
            <c:numRef>
              <c:f>'Step (6)'!$D$2:$D$41</c:f>
              <c:numCache>
                <c:formatCode>0.0%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0.21875</c:v>
                </c:pt>
                <c:pt idx="9">
                  <c:v>3.125E-2</c:v>
                </c:pt>
                <c:pt idx="10">
                  <c:v>0</c:v>
                </c:pt>
                <c:pt idx="11">
                  <c:v>2.8571428571428571E-2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3.8461538461538464E-2</c:v>
                </c:pt>
                <c:pt idx="16">
                  <c:v>0.26785714285714285</c:v>
                </c:pt>
                <c:pt idx="17">
                  <c:v>0.1</c:v>
                </c:pt>
                <c:pt idx="18">
                  <c:v>0</c:v>
                </c:pt>
                <c:pt idx="19">
                  <c:v>1.5384615384615385E-2</c:v>
                </c:pt>
                <c:pt idx="20">
                  <c:v>0</c:v>
                </c:pt>
                <c:pt idx="21">
                  <c:v>2.9411764705882353E-2</c:v>
                </c:pt>
                <c:pt idx="22">
                  <c:v>1.4492753623188406E-2</c:v>
                </c:pt>
                <c:pt idx="23">
                  <c:v>0.29166666666666669</c:v>
                </c:pt>
                <c:pt idx="24">
                  <c:v>0.29702970297029702</c:v>
                </c:pt>
                <c:pt idx="25">
                  <c:v>0.13008130081300814</c:v>
                </c:pt>
                <c:pt idx="26">
                  <c:v>0.3087248322147651</c:v>
                </c:pt>
                <c:pt idx="27">
                  <c:v>0.14754098360655737</c:v>
                </c:pt>
                <c:pt idx="28">
                  <c:v>0.13903743315508021</c:v>
                </c:pt>
                <c:pt idx="29">
                  <c:v>0.24890829694323144</c:v>
                </c:pt>
                <c:pt idx="30">
                  <c:v>0.23043478260869565</c:v>
                </c:pt>
                <c:pt idx="31">
                  <c:v>0.20689655172413793</c:v>
                </c:pt>
                <c:pt idx="32">
                  <c:v>0.28225806451612906</c:v>
                </c:pt>
                <c:pt idx="33">
                  <c:v>0.1541501976284585</c:v>
                </c:pt>
                <c:pt idx="34">
                  <c:v>0.2899628252788104</c:v>
                </c:pt>
                <c:pt idx="35">
                  <c:v>0.12881355932203389</c:v>
                </c:pt>
                <c:pt idx="36">
                  <c:v>0.21019108280254778</c:v>
                </c:pt>
                <c:pt idx="37">
                  <c:v>0.1782477341389728</c:v>
                </c:pt>
                <c:pt idx="38">
                  <c:v>0.23404255319148937</c:v>
                </c:pt>
                <c:pt idx="39">
                  <c:v>0.16279069767441862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CD-4412-8DD4-B5FC3B7E44BF}"/>
            </c:ext>
          </c:extLst>
        </c:ser>
        <c:ser>
          <c:idx val="1"/>
          <c:order val="1"/>
          <c:tx>
            <c:strRef>
              <c:f>'Step (6)'!$E$1</c:f>
              <c:strCache>
                <c:ptCount val="1"/>
                <c:pt idx="0">
                  <c:v>Overall (all consultants) proportion of stays longer than 14 days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'Step (6)'!$B$2:$B$41</c:f>
              <c:numCache>
                <c:formatCode>General</c:formatCode>
                <c:ptCount val="40"/>
                <c:pt idx="0">
                  <c:v>11</c:v>
                </c:pt>
                <c:pt idx="1">
                  <c:v>15</c:v>
                </c:pt>
                <c:pt idx="2">
                  <c:v>20</c:v>
                </c:pt>
                <c:pt idx="3">
                  <c:v>22</c:v>
                </c:pt>
                <c:pt idx="4">
                  <c:v>25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32</c:v>
                </c:pt>
                <c:pt idx="9">
                  <c:v>32</c:v>
                </c:pt>
                <c:pt idx="10">
                  <c:v>33</c:v>
                </c:pt>
                <c:pt idx="11">
                  <c:v>35</c:v>
                </c:pt>
                <c:pt idx="12">
                  <c:v>36</c:v>
                </c:pt>
                <c:pt idx="13">
                  <c:v>46</c:v>
                </c:pt>
                <c:pt idx="14">
                  <c:v>46</c:v>
                </c:pt>
                <c:pt idx="15">
                  <c:v>52</c:v>
                </c:pt>
                <c:pt idx="16">
                  <c:v>56</c:v>
                </c:pt>
                <c:pt idx="17">
                  <c:v>60</c:v>
                </c:pt>
                <c:pt idx="18">
                  <c:v>60</c:v>
                </c:pt>
                <c:pt idx="19">
                  <c:v>65</c:v>
                </c:pt>
                <c:pt idx="20">
                  <c:v>65</c:v>
                </c:pt>
                <c:pt idx="21">
                  <c:v>68</c:v>
                </c:pt>
                <c:pt idx="22">
                  <c:v>69</c:v>
                </c:pt>
                <c:pt idx="23">
                  <c:v>72</c:v>
                </c:pt>
                <c:pt idx="24">
                  <c:v>101</c:v>
                </c:pt>
                <c:pt idx="25">
                  <c:v>123</c:v>
                </c:pt>
                <c:pt idx="26">
                  <c:v>149</c:v>
                </c:pt>
                <c:pt idx="27">
                  <c:v>183</c:v>
                </c:pt>
                <c:pt idx="28">
                  <c:v>187</c:v>
                </c:pt>
                <c:pt idx="29">
                  <c:v>229</c:v>
                </c:pt>
                <c:pt idx="30">
                  <c:v>230</c:v>
                </c:pt>
                <c:pt idx="31">
                  <c:v>232</c:v>
                </c:pt>
                <c:pt idx="32">
                  <c:v>248</c:v>
                </c:pt>
                <c:pt idx="33">
                  <c:v>253</c:v>
                </c:pt>
                <c:pt idx="34">
                  <c:v>269</c:v>
                </c:pt>
                <c:pt idx="35">
                  <c:v>295</c:v>
                </c:pt>
                <c:pt idx="36">
                  <c:v>314</c:v>
                </c:pt>
                <c:pt idx="37">
                  <c:v>331</c:v>
                </c:pt>
                <c:pt idx="38">
                  <c:v>376</c:v>
                </c:pt>
                <c:pt idx="39">
                  <c:v>387</c:v>
                </c:pt>
              </c:numCache>
            </c:numRef>
          </c:xVal>
          <c:yVal>
            <c:numRef>
              <c:f>'Step (6)'!$E$2:$E$41</c:f>
              <c:numCache>
                <c:formatCode>0.0%</c:formatCode>
                <c:ptCount val="40"/>
                <c:pt idx="0">
                  <c:v>0.17572795764610058</c:v>
                </c:pt>
                <c:pt idx="1">
                  <c:v>0.17572795764610058</c:v>
                </c:pt>
                <c:pt idx="2">
                  <c:v>0.17572795764610058</c:v>
                </c:pt>
                <c:pt idx="3">
                  <c:v>0.17572795764610058</c:v>
                </c:pt>
                <c:pt idx="4">
                  <c:v>0.17572795764610058</c:v>
                </c:pt>
                <c:pt idx="5">
                  <c:v>0.17572795764610058</c:v>
                </c:pt>
                <c:pt idx="6">
                  <c:v>0.17572795764610058</c:v>
                </c:pt>
                <c:pt idx="7">
                  <c:v>0.17572795764610058</c:v>
                </c:pt>
                <c:pt idx="8">
                  <c:v>0.17572795764610058</c:v>
                </c:pt>
                <c:pt idx="9">
                  <c:v>0.17572795764610058</c:v>
                </c:pt>
                <c:pt idx="10">
                  <c:v>0.17572795764610058</c:v>
                </c:pt>
                <c:pt idx="11">
                  <c:v>0.17572795764610058</c:v>
                </c:pt>
                <c:pt idx="12">
                  <c:v>0.17572795764610058</c:v>
                </c:pt>
                <c:pt idx="13">
                  <c:v>0.17572795764610058</c:v>
                </c:pt>
                <c:pt idx="14">
                  <c:v>0.17572795764610058</c:v>
                </c:pt>
                <c:pt idx="15">
                  <c:v>0.17572795764610058</c:v>
                </c:pt>
                <c:pt idx="16">
                  <c:v>0.17572795764610058</c:v>
                </c:pt>
                <c:pt idx="17">
                  <c:v>0.17572795764610058</c:v>
                </c:pt>
                <c:pt idx="18">
                  <c:v>0.17572795764610058</c:v>
                </c:pt>
                <c:pt idx="19">
                  <c:v>0.17572795764610058</c:v>
                </c:pt>
                <c:pt idx="20">
                  <c:v>0.17572795764610058</c:v>
                </c:pt>
                <c:pt idx="21">
                  <c:v>0.17572795764610058</c:v>
                </c:pt>
                <c:pt idx="22">
                  <c:v>0.17572795764610058</c:v>
                </c:pt>
                <c:pt idx="23">
                  <c:v>0.17572795764610058</c:v>
                </c:pt>
                <c:pt idx="24">
                  <c:v>0.17572795764610058</c:v>
                </c:pt>
                <c:pt idx="25">
                  <c:v>0.17572795764610058</c:v>
                </c:pt>
                <c:pt idx="26">
                  <c:v>0.17572795764610058</c:v>
                </c:pt>
                <c:pt idx="27">
                  <c:v>0.17572795764610058</c:v>
                </c:pt>
                <c:pt idx="28">
                  <c:v>0.17572795764610058</c:v>
                </c:pt>
                <c:pt idx="29">
                  <c:v>0.17572795764610058</c:v>
                </c:pt>
                <c:pt idx="30">
                  <c:v>0.17572795764610058</c:v>
                </c:pt>
                <c:pt idx="31">
                  <c:v>0.17572795764610058</c:v>
                </c:pt>
                <c:pt idx="32">
                  <c:v>0.17572795764610058</c:v>
                </c:pt>
                <c:pt idx="33">
                  <c:v>0.17572795764610058</c:v>
                </c:pt>
                <c:pt idx="34">
                  <c:v>0.17572795764610058</c:v>
                </c:pt>
                <c:pt idx="35">
                  <c:v>0.17572795764610058</c:v>
                </c:pt>
                <c:pt idx="36">
                  <c:v>0.17572795764610058</c:v>
                </c:pt>
                <c:pt idx="37">
                  <c:v>0.17572795764610058</c:v>
                </c:pt>
                <c:pt idx="38">
                  <c:v>0.17572795764610058</c:v>
                </c:pt>
                <c:pt idx="39">
                  <c:v>0.17572795764610058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CD-4412-8DD4-B5FC3B7E44BF}"/>
            </c:ext>
          </c:extLst>
        </c:ser>
        <c:ser>
          <c:idx val="2"/>
          <c:order val="2"/>
          <c:tx>
            <c:strRef>
              <c:f>'Step (6)'!$G$1</c:f>
              <c:strCache>
                <c:ptCount val="1"/>
                <c:pt idx="0">
                  <c:v>99% Lower Control Limit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'Step (6)'!$B$2:$B$41</c:f>
              <c:numCache>
                <c:formatCode>General</c:formatCode>
                <c:ptCount val="40"/>
                <c:pt idx="0">
                  <c:v>11</c:v>
                </c:pt>
                <c:pt idx="1">
                  <c:v>15</c:v>
                </c:pt>
                <c:pt idx="2">
                  <c:v>20</c:v>
                </c:pt>
                <c:pt idx="3">
                  <c:v>22</c:v>
                </c:pt>
                <c:pt idx="4">
                  <c:v>25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32</c:v>
                </c:pt>
                <c:pt idx="9">
                  <c:v>32</c:v>
                </c:pt>
                <c:pt idx="10">
                  <c:v>33</c:v>
                </c:pt>
                <c:pt idx="11">
                  <c:v>35</c:v>
                </c:pt>
                <c:pt idx="12">
                  <c:v>36</c:v>
                </c:pt>
                <c:pt idx="13">
                  <c:v>46</c:v>
                </c:pt>
                <c:pt idx="14">
                  <c:v>46</c:v>
                </c:pt>
                <c:pt idx="15">
                  <c:v>52</c:v>
                </c:pt>
                <c:pt idx="16">
                  <c:v>56</c:v>
                </c:pt>
                <c:pt idx="17">
                  <c:v>60</c:v>
                </c:pt>
                <c:pt idx="18">
                  <c:v>60</c:v>
                </c:pt>
                <c:pt idx="19">
                  <c:v>65</c:v>
                </c:pt>
                <c:pt idx="20">
                  <c:v>65</c:v>
                </c:pt>
                <c:pt idx="21">
                  <c:v>68</c:v>
                </c:pt>
                <c:pt idx="22">
                  <c:v>69</c:v>
                </c:pt>
                <c:pt idx="23">
                  <c:v>72</c:v>
                </c:pt>
                <c:pt idx="24">
                  <c:v>101</c:v>
                </c:pt>
                <c:pt idx="25">
                  <c:v>123</c:v>
                </c:pt>
                <c:pt idx="26">
                  <c:v>149</c:v>
                </c:pt>
                <c:pt idx="27">
                  <c:v>183</c:v>
                </c:pt>
                <c:pt idx="28">
                  <c:v>187</c:v>
                </c:pt>
                <c:pt idx="29">
                  <c:v>229</c:v>
                </c:pt>
                <c:pt idx="30">
                  <c:v>230</c:v>
                </c:pt>
                <c:pt idx="31">
                  <c:v>232</c:v>
                </c:pt>
                <c:pt idx="32">
                  <c:v>248</c:v>
                </c:pt>
                <c:pt idx="33">
                  <c:v>253</c:v>
                </c:pt>
                <c:pt idx="34">
                  <c:v>269</c:v>
                </c:pt>
                <c:pt idx="35">
                  <c:v>295</c:v>
                </c:pt>
                <c:pt idx="36">
                  <c:v>314</c:v>
                </c:pt>
                <c:pt idx="37">
                  <c:v>331</c:v>
                </c:pt>
                <c:pt idx="38">
                  <c:v>376</c:v>
                </c:pt>
                <c:pt idx="39">
                  <c:v>387</c:v>
                </c:pt>
              </c:numCache>
            </c:numRef>
          </c:xVal>
          <c:yVal>
            <c:numRef>
              <c:f>'Step (6)'!$G$2:$G$41</c:f>
              <c:numCache>
                <c:formatCode>0.0%</c:formatCode>
                <c:ptCount val="40"/>
                <c:pt idx="0">
                  <c:v>-0.16852733648744025</c:v>
                </c:pt>
                <c:pt idx="1">
                  <c:v>-0.11907466365937311</c:v>
                </c:pt>
                <c:pt idx="2">
                  <c:v>-7.9578601506683194E-2</c:v>
                </c:pt>
                <c:pt idx="3">
                  <c:v>-6.7697295295095633E-2</c:v>
                </c:pt>
                <c:pt idx="4">
                  <c:v>-5.2625170900777701E-2</c:v>
                </c:pt>
                <c:pt idx="5">
                  <c:v>-4.4004942748621712E-2</c:v>
                </c:pt>
                <c:pt idx="6">
                  <c:v>-4.0045467081972319E-2</c:v>
                </c:pt>
                <c:pt idx="7">
                  <c:v>-3.6292599500401201E-2</c:v>
                </c:pt>
                <c:pt idx="8">
                  <c:v>-2.6109599479725659E-2</c:v>
                </c:pt>
                <c:pt idx="9">
                  <c:v>-2.6109599479725659E-2</c:v>
                </c:pt>
                <c:pt idx="10">
                  <c:v>-2.3027929091853E-2</c:v>
                </c:pt>
                <c:pt idx="11">
                  <c:v>-1.7265660525861454E-2</c:v>
                </c:pt>
                <c:pt idx="12">
                  <c:v>-1.4566316142964636E-2</c:v>
                </c:pt>
                <c:pt idx="13">
                  <c:v>7.3837978108885205E-3</c:v>
                </c:pt>
                <c:pt idx="14">
                  <c:v>7.3837978108885205E-3</c:v>
                </c:pt>
                <c:pt idx="15">
                  <c:v>1.7393551129102652E-2</c:v>
                </c:pt>
                <c:pt idx="16">
                  <c:v>2.3153105821035164E-2</c:v>
                </c:pt>
                <c:pt idx="17">
                  <c:v>2.8326646993363735E-2</c:v>
                </c:pt>
                <c:pt idx="18">
                  <c:v>2.8326646993363735E-2</c:v>
                </c:pt>
                <c:pt idx="19">
                  <c:v>3.4109359186463351E-2</c:v>
                </c:pt>
                <c:pt idx="20">
                  <c:v>3.4109359186463351E-2</c:v>
                </c:pt>
                <c:pt idx="21">
                  <c:v>3.726853574330255E-2</c:v>
                </c:pt>
                <c:pt idx="22">
                  <c:v>3.8275526721499309E-2</c:v>
                </c:pt>
                <c:pt idx="23">
                  <c:v>4.1169586228883087E-2</c:v>
                </c:pt>
                <c:pt idx="24">
                  <c:v>6.2118029943627473E-2</c:v>
                </c:pt>
                <c:pt idx="25">
                  <c:v>7.2778416650086122E-2</c:v>
                </c:pt>
                <c:pt idx="26">
                  <c:v>8.2190871618105371E-2</c:v>
                </c:pt>
                <c:pt idx="27">
                  <c:v>9.1326212690662434E-2</c:v>
                </c:pt>
                <c:pt idx="28">
                  <c:v>9.2233784711355613E-2</c:v>
                </c:pt>
                <c:pt idx="29">
                  <c:v>0.10027796023815594</c:v>
                </c:pt>
                <c:pt idx="30">
                  <c:v>0.10044216064477578</c:v>
                </c:pt>
                <c:pt idx="31">
                  <c:v>0.10076737079147992</c:v>
                </c:pt>
                <c:pt idx="32">
                  <c:v>0.10322576683023967</c:v>
                </c:pt>
                <c:pt idx="33">
                  <c:v>0.10394576670379939</c:v>
                </c:pt>
                <c:pt idx="34">
                  <c:v>0.10611327777173821</c:v>
                </c:pt>
                <c:pt idx="35">
                  <c:v>0.10925179184137616</c:v>
                </c:pt>
                <c:pt idx="36">
                  <c:v>0.11129439479205802</c:v>
                </c:pt>
                <c:pt idx="37">
                  <c:v>0.11297084221247923</c:v>
                </c:pt>
                <c:pt idx="38">
                  <c:v>0.11684589053787167</c:v>
                </c:pt>
                <c:pt idx="39">
                  <c:v>0.11768874825547321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CD-4412-8DD4-B5FC3B7E44BF}"/>
            </c:ext>
          </c:extLst>
        </c:ser>
        <c:ser>
          <c:idx val="3"/>
          <c:order val="3"/>
          <c:tx>
            <c:strRef>
              <c:f>'Step (6)'!$H$1</c:f>
              <c:strCache>
                <c:ptCount val="1"/>
                <c:pt idx="0">
                  <c:v>99% Upper Control Limit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'Step (6)'!$B$2:$B$41</c:f>
              <c:numCache>
                <c:formatCode>General</c:formatCode>
                <c:ptCount val="40"/>
                <c:pt idx="0">
                  <c:v>11</c:v>
                </c:pt>
                <c:pt idx="1">
                  <c:v>15</c:v>
                </c:pt>
                <c:pt idx="2">
                  <c:v>20</c:v>
                </c:pt>
                <c:pt idx="3">
                  <c:v>22</c:v>
                </c:pt>
                <c:pt idx="4">
                  <c:v>25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32</c:v>
                </c:pt>
                <c:pt idx="9">
                  <c:v>32</c:v>
                </c:pt>
                <c:pt idx="10">
                  <c:v>33</c:v>
                </c:pt>
                <c:pt idx="11">
                  <c:v>35</c:v>
                </c:pt>
                <c:pt idx="12">
                  <c:v>36</c:v>
                </c:pt>
                <c:pt idx="13">
                  <c:v>46</c:v>
                </c:pt>
                <c:pt idx="14">
                  <c:v>46</c:v>
                </c:pt>
                <c:pt idx="15">
                  <c:v>52</c:v>
                </c:pt>
                <c:pt idx="16">
                  <c:v>56</c:v>
                </c:pt>
                <c:pt idx="17">
                  <c:v>60</c:v>
                </c:pt>
                <c:pt idx="18">
                  <c:v>60</c:v>
                </c:pt>
                <c:pt idx="19">
                  <c:v>65</c:v>
                </c:pt>
                <c:pt idx="20">
                  <c:v>65</c:v>
                </c:pt>
                <c:pt idx="21">
                  <c:v>68</c:v>
                </c:pt>
                <c:pt idx="22">
                  <c:v>69</c:v>
                </c:pt>
                <c:pt idx="23">
                  <c:v>72</c:v>
                </c:pt>
                <c:pt idx="24">
                  <c:v>101</c:v>
                </c:pt>
                <c:pt idx="25">
                  <c:v>123</c:v>
                </c:pt>
                <c:pt idx="26">
                  <c:v>149</c:v>
                </c:pt>
                <c:pt idx="27">
                  <c:v>183</c:v>
                </c:pt>
                <c:pt idx="28">
                  <c:v>187</c:v>
                </c:pt>
                <c:pt idx="29">
                  <c:v>229</c:v>
                </c:pt>
                <c:pt idx="30">
                  <c:v>230</c:v>
                </c:pt>
                <c:pt idx="31">
                  <c:v>232</c:v>
                </c:pt>
                <c:pt idx="32">
                  <c:v>248</c:v>
                </c:pt>
                <c:pt idx="33">
                  <c:v>253</c:v>
                </c:pt>
                <c:pt idx="34">
                  <c:v>269</c:v>
                </c:pt>
                <c:pt idx="35">
                  <c:v>295</c:v>
                </c:pt>
                <c:pt idx="36">
                  <c:v>314</c:v>
                </c:pt>
                <c:pt idx="37">
                  <c:v>331</c:v>
                </c:pt>
                <c:pt idx="38">
                  <c:v>376</c:v>
                </c:pt>
                <c:pt idx="39">
                  <c:v>387</c:v>
                </c:pt>
              </c:numCache>
            </c:numRef>
          </c:xVal>
          <c:yVal>
            <c:numRef>
              <c:f>'Step (6)'!$H$2:$H$41</c:f>
              <c:numCache>
                <c:formatCode>0.0%</c:formatCode>
                <c:ptCount val="40"/>
                <c:pt idx="0">
                  <c:v>0.51998325177964144</c:v>
                </c:pt>
                <c:pt idx="1">
                  <c:v>0.47053057895157424</c:v>
                </c:pt>
                <c:pt idx="2">
                  <c:v>0.43103451679888438</c:v>
                </c:pt>
                <c:pt idx="3">
                  <c:v>0.41915321058729682</c:v>
                </c:pt>
                <c:pt idx="4">
                  <c:v>0.40408108619297889</c:v>
                </c:pt>
                <c:pt idx="5">
                  <c:v>0.39546085804082287</c:v>
                </c:pt>
                <c:pt idx="6">
                  <c:v>0.39150138237417348</c:v>
                </c:pt>
                <c:pt idx="7">
                  <c:v>0.38774851479260236</c:v>
                </c:pt>
                <c:pt idx="8">
                  <c:v>0.37756551477192679</c:v>
                </c:pt>
                <c:pt idx="9">
                  <c:v>0.37756551477192679</c:v>
                </c:pt>
                <c:pt idx="10">
                  <c:v>0.37448384438405413</c:v>
                </c:pt>
                <c:pt idx="11">
                  <c:v>0.36872157581806264</c:v>
                </c:pt>
                <c:pt idx="12">
                  <c:v>0.36602223143516577</c:v>
                </c:pt>
                <c:pt idx="13">
                  <c:v>0.34407211748131261</c:v>
                </c:pt>
                <c:pt idx="14">
                  <c:v>0.34407211748131261</c:v>
                </c:pt>
                <c:pt idx="15">
                  <c:v>0.33406236416309854</c:v>
                </c:pt>
                <c:pt idx="16">
                  <c:v>0.32830280947116597</c:v>
                </c:pt>
                <c:pt idx="17">
                  <c:v>0.32312926829883742</c:v>
                </c:pt>
                <c:pt idx="18">
                  <c:v>0.32312926829883742</c:v>
                </c:pt>
                <c:pt idx="19">
                  <c:v>0.31734655610573781</c:v>
                </c:pt>
                <c:pt idx="20">
                  <c:v>0.31734655610573781</c:v>
                </c:pt>
                <c:pt idx="21">
                  <c:v>0.31418737954889864</c:v>
                </c:pt>
                <c:pt idx="22">
                  <c:v>0.31318038857070185</c:v>
                </c:pt>
                <c:pt idx="23">
                  <c:v>0.3102863290633181</c:v>
                </c:pt>
                <c:pt idx="24">
                  <c:v>0.28933788534857369</c:v>
                </c:pt>
                <c:pt idx="25">
                  <c:v>0.27867749864211505</c:v>
                </c:pt>
                <c:pt idx="26">
                  <c:v>0.26926504367409576</c:v>
                </c:pt>
                <c:pt idx="27">
                  <c:v>0.26012970260153873</c:v>
                </c:pt>
                <c:pt idx="28">
                  <c:v>0.25922213058084553</c:v>
                </c:pt>
                <c:pt idx="29">
                  <c:v>0.25117795505404522</c:v>
                </c:pt>
                <c:pt idx="30">
                  <c:v>0.25101375464742537</c:v>
                </c:pt>
                <c:pt idx="31">
                  <c:v>0.25068854450072126</c:v>
                </c:pt>
                <c:pt idx="32">
                  <c:v>0.24823014846196151</c:v>
                </c:pt>
                <c:pt idx="33">
                  <c:v>0.24751014858840176</c:v>
                </c:pt>
                <c:pt idx="34">
                  <c:v>0.24534263752046295</c:v>
                </c:pt>
                <c:pt idx="35">
                  <c:v>0.24220412345082498</c:v>
                </c:pt>
                <c:pt idx="36">
                  <c:v>0.24016152050014314</c:v>
                </c:pt>
                <c:pt idx="37">
                  <c:v>0.23848507307972194</c:v>
                </c:pt>
                <c:pt idx="38">
                  <c:v>0.23461002475432949</c:v>
                </c:pt>
                <c:pt idx="39">
                  <c:v>0.23376716703672795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CD-4412-8DD4-B5FC3B7E4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3202703"/>
        <c:axId val="1493204623"/>
      </c:scatterChart>
      <c:valAx>
        <c:axId val="1493202703"/>
        <c:scaling>
          <c:orientation val="minMax"/>
          <c:max val="4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No. of specialty stays in 2023-24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93204623"/>
        <c:crossesAt val="-0.30000000000000004"/>
        <c:crossBetween val="midCat"/>
      </c:valAx>
      <c:valAx>
        <c:axId val="1493204623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932027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6350</xdr:rowOff>
    </xdr:from>
    <xdr:to>
      <xdr:col>8</xdr:col>
      <xdr:colOff>603250</xdr:colOff>
      <xdr:row>17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2D0575C-3E00-4FCD-BB77-0376D35C80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1F9FA-4763-401B-AF78-54A23A592581}">
  <sheetPr>
    <tabColor rgb="FFFFC000"/>
  </sheetPr>
  <dimension ref="A1:K103"/>
  <sheetViews>
    <sheetView workbookViewId="0">
      <pane ySplit="1" topLeftCell="A85" activePane="bottomLeft" state="frozen"/>
      <selection pane="bottomLeft" activeCell="I103" sqref="I103"/>
    </sheetView>
  </sheetViews>
  <sheetFormatPr defaultRowHeight="14.5" x14ac:dyDescent="0.35"/>
  <sheetData>
    <row r="1" spans="1:11" x14ac:dyDescent="0.35">
      <c r="A1" t="s">
        <v>98</v>
      </c>
      <c r="B1" s="2" t="s">
        <v>99</v>
      </c>
      <c r="C1" s="2" t="s">
        <v>100</v>
      </c>
      <c r="D1" s="2" t="s">
        <v>101</v>
      </c>
      <c r="E1" s="2" t="s">
        <v>102</v>
      </c>
      <c r="F1" s="2" t="s">
        <v>103</v>
      </c>
      <c r="G1" s="2" t="s">
        <v>104</v>
      </c>
      <c r="H1" s="2" t="s">
        <v>105</v>
      </c>
      <c r="I1" s="2" t="s">
        <v>106</v>
      </c>
      <c r="J1" s="2" t="s">
        <v>107</v>
      </c>
      <c r="K1" s="2" t="s">
        <v>108</v>
      </c>
    </row>
    <row r="2" spans="1:11" x14ac:dyDescent="0.35">
      <c r="A2" t="s">
        <v>26</v>
      </c>
      <c r="B2">
        <v>387</v>
      </c>
      <c r="C2">
        <v>7.4563002440424455</v>
      </c>
      <c r="D2">
        <v>126</v>
      </c>
      <c r="E2">
        <v>63</v>
      </c>
      <c r="F2">
        <v>29</v>
      </c>
      <c r="G2">
        <v>12</v>
      </c>
      <c r="H2" s="1">
        <f>D2/$B2</f>
        <v>0.32558139534883723</v>
      </c>
      <c r="I2" s="1">
        <f t="shared" ref="I2:K2" si="0">E2/$B2</f>
        <v>0.16279069767441862</v>
      </c>
      <c r="J2" s="1">
        <f t="shared" si="0"/>
        <v>7.4935400516795869E-2</v>
      </c>
      <c r="K2" s="1">
        <f t="shared" si="0"/>
        <v>3.1007751937984496E-2</v>
      </c>
    </row>
    <row r="3" spans="1:11" x14ac:dyDescent="0.35">
      <c r="A3" t="s">
        <v>3</v>
      </c>
      <c r="B3">
        <v>376</v>
      </c>
      <c r="C3">
        <v>11.628688312647567</v>
      </c>
      <c r="D3">
        <v>145</v>
      </c>
      <c r="E3">
        <v>88</v>
      </c>
      <c r="F3">
        <v>50</v>
      </c>
      <c r="G3">
        <v>38</v>
      </c>
      <c r="H3" s="1">
        <f t="shared" ref="H3:H66" si="1">D3/$B3</f>
        <v>0.38563829787234044</v>
      </c>
      <c r="I3" s="1">
        <f t="shared" ref="I3:I66" si="2">E3/$B3</f>
        <v>0.23404255319148937</v>
      </c>
      <c r="J3" s="1">
        <f t="shared" ref="J3:J66" si="3">F3/$B3</f>
        <v>0.13297872340425532</v>
      </c>
      <c r="K3" s="1">
        <f t="shared" ref="K3:K66" si="4">G3/$B3</f>
        <v>0.10106382978723404</v>
      </c>
    </row>
    <row r="4" spans="1:11" x14ac:dyDescent="0.35">
      <c r="A4" t="s">
        <v>6</v>
      </c>
      <c r="B4">
        <v>331</v>
      </c>
      <c r="C4">
        <v>8.8457703927487312</v>
      </c>
      <c r="D4">
        <v>127</v>
      </c>
      <c r="E4">
        <v>59</v>
      </c>
      <c r="F4">
        <v>38</v>
      </c>
      <c r="G4">
        <v>24</v>
      </c>
      <c r="H4" s="1">
        <f t="shared" si="1"/>
        <v>0.38368580060422963</v>
      </c>
      <c r="I4" s="1">
        <f t="shared" si="2"/>
        <v>0.1782477341389728</v>
      </c>
      <c r="J4" s="1">
        <f t="shared" si="3"/>
        <v>0.11480362537764351</v>
      </c>
      <c r="K4" s="1">
        <f t="shared" si="4"/>
        <v>7.2507552870090641E-2</v>
      </c>
    </row>
    <row r="5" spans="1:11" x14ac:dyDescent="0.35">
      <c r="A5" t="s">
        <v>22</v>
      </c>
      <c r="B5">
        <v>314</v>
      </c>
      <c r="C5">
        <v>8.9306595010615411</v>
      </c>
      <c r="D5">
        <v>115</v>
      </c>
      <c r="E5">
        <v>66</v>
      </c>
      <c r="F5">
        <v>43</v>
      </c>
      <c r="G5">
        <v>18</v>
      </c>
      <c r="H5" s="1">
        <f t="shared" si="1"/>
        <v>0.36624203821656048</v>
      </c>
      <c r="I5" s="1">
        <f t="shared" si="2"/>
        <v>0.21019108280254778</v>
      </c>
      <c r="J5" s="1">
        <f t="shared" si="3"/>
        <v>0.13694267515923567</v>
      </c>
      <c r="K5" s="1">
        <f t="shared" si="4"/>
        <v>5.7324840764331211E-2</v>
      </c>
    </row>
    <row r="6" spans="1:11" x14ac:dyDescent="0.35">
      <c r="A6" t="s">
        <v>0</v>
      </c>
      <c r="B6">
        <v>295</v>
      </c>
      <c r="C6">
        <v>6.9370244821094786</v>
      </c>
      <c r="D6">
        <v>92</v>
      </c>
      <c r="E6">
        <v>38</v>
      </c>
      <c r="F6">
        <v>19</v>
      </c>
      <c r="G6">
        <v>10</v>
      </c>
      <c r="H6" s="1">
        <f t="shared" si="1"/>
        <v>0.31186440677966104</v>
      </c>
      <c r="I6" s="1">
        <f t="shared" si="2"/>
        <v>0.12881355932203389</v>
      </c>
      <c r="J6" s="1">
        <f t="shared" si="3"/>
        <v>6.4406779661016947E-2</v>
      </c>
      <c r="K6" s="1">
        <f t="shared" si="4"/>
        <v>3.3898305084745763E-2</v>
      </c>
    </row>
    <row r="7" spans="1:11" x14ac:dyDescent="0.35">
      <c r="A7" t="s">
        <v>15</v>
      </c>
      <c r="B7">
        <v>269</v>
      </c>
      <c r="C7">
        <v>12.173414911194008</v>
      </c>
      <c r="D7">
        <v>130</v>
      </c>
      <c r="E7">
        <v>78</v>
      </c>
      <c r="F7">
        <v>43</v>
      </c>
      <c r="G7">
        <v>23</v>
      </c>
      <c r="H7" s="1">
        <f t="shared" si="1"/>
        <v>0.48327137546468402</v>
      </c>
      <c r="I7" s="1">
        <f t="shared" si="2"/>
        <v>0.2899628252788104</v>
      </c>
      <c r="J7" s="1">
        <f t="shared" si="3"/>
        <v>0.15985130111524162</v>
      </c>
      <c r="K7" s="1">
        <f t="shared" si="4"/>
        <v>8.5501858736059477E-2</v>
      </c>
    </row>
    <row r="8" spans="1:11" x14ac:dyDescent="0.35">
      <c r="A8" t="s">
        <v>8</v>
      </c>
      <c r="B8">
        <v>253</v>
      </c>
      <c r="C8">
        <v>7.4164333552921144</v>
      </c>
      <c r="D8">
        <v>75</v>
      </c>
      <c r="E8">
        <v>39</v>
      </c>
      <c r="F8">
        <v>20</v>
      </c>
      <c r="G8">
        <v>11</v>
      </c>
      <c r="H8" s="1">
        <f t="shared" si="1"/>
        <v>0.29644268774703558</v>
      </c>
      <c r="I8" s="1">
        <f t="shared" si="2"/>
        <v>0.1541501976284585</v>
      </c>
      <c r="J8" s="1">
        <f t="shared" si="3"/>
        <v>7.9051383399209488E-2</v>
      </c>
      <c r="K8" s="1">
        <f t="shared" si="4"/>
        <v>4.3478260869565216E-2</v>
      </c>
    </row>
    <row r="9" spans="1:11" x14ac:dyDescent="0.35">
      <c r="A9" t="s">
        <v>5</v>
      </c>
      <c r="B9">
        <v>248</v>
      </c>
      <c r="C9">
        <v>14.213709677419443</v>
      </c>
      <c r="D9">
        <v>123</v>
      </c>
      <c r="E9">
        <v>70</v>
      </c>
      <c r="F9">
        <v>50</v>
      </c>
      <c r="G9">
        <v>30</v>
      </c>
      <c r="H9" s="1">
        <f t="shared" si="1"/>
        <v>0.49596774193548387</v>
      </c>
      <c r="I9" s="1">
        <f t="shared" si="2"/>
        <v>0.28225806451612906</v>
      </c>
      <c r="J9" s="1">
        <f t="shared" si="3"/>
        <v>0.20161290322580644</v>
      </c>
      <c r="K9" s="1">
        <f t="shared" si="4"/>
        <v>0.12096774193548387</v>
      </c>
    </row>
    <row r="10" spans="1:11" x14ac:dyDescent="0.35">
      <c r="A10" t="s">
        <v>17</v>
      </c>
      <c r="B10">
        <v>232</v>
      </c>
      <c r="C10">
        <v>8.8032447318009552</v>
      </c>
      <c r="D10">
        <v>93</v>
      </c>
      <c r="E10">
        <v>48</v>
      </c>
      <c r="F10">
        <v>23</v>
      </c>
      <c r="G10">
        <v>15</v>
      </c>
      <c r="H10" s="1">
        <f t="shared" si="1"/>
        <v>0.40086206896551724</v>
      </c>
      <c r="I10" s="1">
        <f t="shared" si="2"/>
        <v>0.20689655172413793</v>
      </c>
      <c r="J10" s="1">
        <f t="shared" si="3"/>
        <v>9.9137931034482762E-2</v>
      </c>
      <c r="K10" s="1">
        <f t="shared" si="4"/>
        <v>6.4655172413793108E-2</v>
      </c>
    </row>
    <row r="11" spans="1:11" x14ac:dyDescent="0.35">
      <c r="A11" t="s">
        <v>19</v>
      </c>
      <c r="B11">
        <v>230</v>
      </c>
      <c r="C11">
        <v>10.216198671497651</v>
      </c>
      <c r="D11">
        <v>92</v>
      </c>
      <c r="E11">
        <v>53</v>
      </c>
      <c r="F11">
        <v>33</v>
      </c>
      <c r="G11">
        <v>21</v>
      </c>
      <c r="H11" s="1">
        <f t="shared" si="1"/>
        <v>0.4</v>
      </c>
      <c r="I11" s="1">
        <f t="shared" si="2"/>
        <v>0.23043478260869565</v>
      </c>
      <c r="J11" s="1">
        <f t="shared" si="3"/>
        <v>0.14347826086956522</v>
      </c>
      <c r="K11" s="1">
        <f t="shared" si="4"/>
        <v>9.1304347826086957E-2</v>
      </c>
    </row>
    <row r="12" spans="1:11" x14ac:dyDescent="0.35">
      <c r="A12" t="s">
        <v>25</v>
      </c>
      <c r="B12">
        <v>229</v>
      </c>
      <c r="C12">
        <v>12.761496239689357</v>
      </c>
      <c r="D12">
        <v>102</v>
      </c>
      <c r="E12">
        <v>57</v>
      </c>
      <c r="F12">
        <v>39</v>
      </c>
      <c r="G12">
        <v>25</v>
      </c>
      <c r="H12" s="1">
        <f t="shared" si="1"/>
        <v>0.44541484716157204</v>
      </c>
      <c r="I12" s="1">
        <f t="shared" si="2"/>
        <v>0.24890829694323144</v>
      </c>
      <c r="J12" s="1">
        <f t="shared" si="3"/>
        <v>0.1703056768558952</v>
      </c>
      <c r="K12" s="1">
        <f t="shared" si="4"/>
        <v>0.1091703056768559</v>
      </c>
    </row>
    <row r="13" spans="1:11" x14ac:dyDescent="0.35">
      <c r="A13" t="s">
        <v>32</v>
      </c>
      <c r="B13">
        <v>187</v>
      </c>
      <c r="C13">
        <v>7.7967468805705762</v>
      </c>
      <c r="D13">
        <v>57</v>
      </c>
      <c r="E13">
        <v>26</v>
      </c>
      <c r="F13">
        <v>13</v>
      </c>
      <c r="G13">
        <v>8</v>
      </c>
      <c r="H13" s="1">
        <f t="shared" si="1"/>
        <v>0.30481283422459893</v>
      </c>
      <c r="I13" s="1">
        <f t="shared" si="2"/>
        <v>0.13903743315508021</v>
      </c>
      <c r="J13" s="1">
        <f t="shared" si="3"/>
        <v>6.9518716577540107E-2</v>
      </c>
      <c r="K13" s="1">
        <f t="shared" si="4"/>
        <v>4.2780748663101602E-2</v>
      </c>
    </row>
    <row r="14" spans="1:11" x14ac:dyDescent="0.35">
      <c r="A14" t="s">
        <v>1</v>
      </c>
      <c r="B14">
        <v>183</v>
      </c>
      <c r="C14">
        <v>7.7971690953248771</v>
      </c>
      <c r="D14">
        <v>64</v>
      </c>
      <c r="E14">
        <v>27</v>
      </c>
      <c r="F14">
        <v>13</v>
      </c>
      <c r="G14">
        <v>8</v>
      </c>
      <c r="H14" s="1">
        <f t="shared" si="1"/>
        <v>0.34972677595628415</v>
      </c>
      <c r="I14" s="1">
        <f t="shared" si="2"/>
        <v>0.14754098360655737</v>
      </c>
      <c r="J14" s="1">
        <f t="shared" si="3"/>
        <v>7.1038251366120214E-2</v>
      </c>
      <c r="K14" s="1">
        <f t="shared" si="4"/>
        <v>4.3715846994535519E-2</v>
      </c>
    </row>
    <row r="15" spans="1:11" x14ac:dyDescent="0.35">
      <c r="A15" t="s">
        <v>62</v>
      </c>
      <c r="B15">
        <v>149</v>
      </c>
      <c r="C15">
        <v>13.656520320656034</v>
      </c>
      <c r="D15">
        <v>82</v>
      </c>
      <c r="E15">
        <v>46</v>
      </c>
      <c r="F15">
        <v>27</v>
      </c>
      <c r="G15">
        <v>22</v>
      </c>
      <c r="H15" s="1">
        <f t="shared" si="1"/>
        <v>0.55033557046979864</v>
      </c>
      <c r="I15" s="1">
        <f t="shared" si="2"/>
        <v>0.3087248322147651</v>
      </c>
      <c r="J15" s="1">
        <f t="shared" si="3"/>
        <v>0.18120805369127516</v>
      </c>
      <c r="K15" s="1">
        <f t="shared" si="4"/>
        <v>0.1476510067114094</v>
      </c>
    </row>
    <row r="16" spans="1:11" x14ac:dyDescent="0.35">
      <c r="A16" t="s">
        <v>12</v>
      </c>
      <c r="B16">
        <v>123</v>
      </c>
      <c r="C16">
        <v>6.3323396567300332</v>
      </c>
      <c r="D16">
        <v>32</v>
      </c>
      <c r="E16">
        <v>16</v>
      </c>
      <c r="F16">
        <v>7</v>
      </c>
      <c r="G16">
        <v>6</v>
      </c>
      <c r="H16" s="1">
        <f t="shared" si="1"/>
        <v>0.26016260162601629</v>
      </c>
      <c r="I16" s="1">
        <f t="shared" si="2"/>
        <v>0.13008130081300814</v>
      </c>
      <c r="J16" s="1">
        <f t="shared" si="3"/>
        <v>5.6910569105691054E-2</v>
      </c>
      <c r="K16" s="1">
        <f t="shared" si="4"/>
        <v>4.878048780487805E-2</v>
      </c>
    </row>
    <row r="17" spans="1:11" x14ac:dyDescent="0.35">
      <c r="A17" t="s">
        <v>10</v>
      </c>
      <c r="B17">
        <v>101</v>
      </c>
      <c r="C17">
        <v>12.236915566556796</v>
      </c>
      <c r="D17">
        <v>48</v>
      </c>
      <c r="E17">
        <v>30</v>
      </c>
      <c r="F17">
        <v>22</v>
      </c>
      <c r="G17">
        <v>15</v>
      </c>
      <c r="H17" s="1">
        <f t="shared" si="1"/>
        <v>0.47524752475247523</v>
      </c>
      <c r="I17" s="1">
        <f t="shared" si="2"/>
        <v>0.29702970297029702</v>
      </c>
      <c r="J17" s="1">
        <f t="shared" si="3"/>
        <v>0.21782178217821782</v>
      </c>
      <c r="K17" s="1">
        <f t="shared" si="4"/>
        <v>0.14851485148514851</v>
      </c>
    </row>
    <row r="18" spans="1:11" x14ac:dyDescent="0.35">
      <c r="A18" t="s">
        <v>20</v>
      </c>
      <c r="B18">
        <v>72</v>
      </c>
      <c r="C18">
        <v>16.067447916665717</v>
      </c>
      <c r="D18">
        <v>28</v>
      </c>
      <c r="E18">
        <v>21</v>
      </c>
      <c r="F18">
        <v>17</v>
      </c>
      <c r="G18">
        <v>10</v>
      </c>
      <c r="H18" s="1">
        <f t="shared" si="1"/>
        <v>0.3888888888888889</v>
      </c>
      <c r="I18" s="1">
        <f t="shared" si="2"/>
        <v>0.29166666666666669</v>
      </c>
      <c r="J18" s="1">
        <f t="shared" si="3"/>
        <v>0.2361111111111111</v>
      </c>
      <c r="K18" s="1">
        <f t="shared" si="4"/>
        <v>0.1388888888888889</v>
      </c>
    </row>
    <row r="19" spans="1:11" x14ac:dyDescent="0.35">
      <c r="A19" t="s">
        <v>21</v>
      </c>
      <c r="B19">
        <v>69</v>
      </c>
      <c r="C19">
        <v>1.7271437198069179</v>
      </c>
      <c r="D19">
        <v>2</v>
      </c>
      <c r="E19">
        <v>1</v>
      </c>
      <c r="F19">
        <v>0</v>
      </c>
      <c r="G19">
        <v>0</v>
      </c>
      <c r="H19" s="1">
        <f t="shared" si="1"/>
        <v>2.8985507246376812E-2</v>
      </c>
      <c r="I19" s="1">
        <f t="shared" si="2"/>
        <v>1.4492753623188406E-2</v>
      </c>
      <c r="J19" s="1">
        <f t="shared" si="3"/>
        <v>0</v>
      </c>
      <c r="K19" s="1">
        <f t="shared" si="4"/>
        <v>0</v>
      </c>
    </row>
    <row r="20" spans="1:11" x14ac:dyDescent="0.35">
      <c r="A20" t="s">
        <v>16</v>
      </c>
      <c r="B20">
        <v>68</v>
      </c>
      <c r="C20">
        <v>2.7559027777782936</v>
      </c>
      <c r="D20">
        <v>6</v>
      </c>
      <c r="E20">
        <v>2</v>
      </c>
      <c r="F20">
        <v>1</v>
      </c>
      <c r="G20">
        <v>0</v>
      </c>
      <c r="H20" s="1">
        <f t="shared" si="1"/>
        <v>8.8235294117647065E-2</v>
      </c>
      <c r="I20" s="1">
        <f t="shared" si="2"/>
        <v>2.9411764705882353E-2</v>
      </c>
      <c r="J20" s="1">
        <f t="shared" si="3"/>
        <v>1.4705882352941176E-2</v>
      </c>
      <c r="K20" s="1">
        <f t="shared" si="4"/>
        <v>0</v>
      </c>
    </row>
    <row r="21" spans="1:11" x14ac:dyDescent="0.35">
      <c r="A21" t="s">
        <v>13</v>
      </c>
      <c r="B21">
        <v>65</v>
      </c>
      <c r="C21">
        <v>1.3719444444454543</v>
      </c>
      <c r="D21">
        <v>0</v>
      </c>
      <c r="E21">
        <v>0</v>
      </c>
      <c r="F21">
        <v>0</v>
      </c>
      <c r="G21">
        <v>0</v>
      </c>
      <c r="H21" s="1">
        <f t="shared" si="1"/>
        <v>0</v>
      </c>
      <c r="I21" s="1">
        <f t="shared" si="2"/>
        <v>0</v>
      </c>
      <c r="J21" s="1">
        <f t="shared" si="3"/>
        <v>0</v>
      </c>
      <c r="K21" s="1">
        <f t="shared" si="4"/>
        <v>0</v>
      </c>
    </row>
    <row r="22" spans="1:11" x14ac:dyDescent="0.35">
      <c r="A22" t="s">
        <v>9</v>
      </c>
      <c r="B22">
        <v>65</v>
      </c>
      <c r="C22">
        <v>1.4557905982910038</v>
      </c>
      <c r="D22">
        <v>2</v>
      </c>
      <c r="E22">
        <v>1</v>
      </c>
      <c r="F22">
        <v>0</v>
      </c>
      <c r="G22">
        <v>0</v>
      </c>
      <c r="H22" s="1">
        <f t="shared" si="1"/>
        <v>3.0769230769230771E-2</v>
      </c>
      <c r="I22" s="1">
        <f t="shared" si="2"/>
        <v>1.5384615384615385E-2</v>
      </c>
      <c r="J22" s="1">
        <f t="shared" si="3"/>
        <v>0</v>
      </c>
      <c r="K22" s="1">
        <f t="shared" si="4"/>
        <v>0</v>
      </c>
    </row>
    <row r="23" spans="1:11" x14ac:dyDescent="0.35">
      <c r="A23" t="s">
        <v>28</v>
      </c>
      <c r="B23">
        <v>60</v>
      </c>
      <c r="C23">
        <v>1.8754629629632593</v>
      </c>
      <c r="D23">
        <v>3</v>
      </c>
      <c r="E23">
        <v>0</v>
      </c>
      <c r="F23">
        <v>0</v>
      </c>
      <c r="G23">
        <v>0</v>
      </c>
      <c r="H23" s="1">
        <f t="shared" si="1"/>
        <v>0.05</v>
      </c>
      <c r="I23" s="1">
        <f t="shared" si="2"/>
        <v>0</v>
      </c>
      <c r="J23" s="1">
        <f t="shared" si="3"/>
        <v>0</v>
      </c>
      <c r="K23" s="1">
        <f t="shared" si="4"/>
        <v>0</v>
      </c>
    </row>
    <row r="24" spans="1:11" x14ac:dyDescent="0.35">
      <c r="A24" t="s">
        <v>59</v>
      </c>
      <c r="B24">
        <v>60</v>
      </c>
      <c r="C24">
        <v>6.4534259259260578</v>
      </c>
      <c r="D24">
        <v>15</v>
      </c>
      <c r="E24">
        <v>6</v>
      </c>
      <c r="F24">
        <v>2</v>
      </c>
      <c r="G24">
        <v>2</v>
      </c>
      <c r="H24" s="1">
        <f t="shared" si="1"/>
        <v>0.25</v>
      </c>
      <c r="I24" s="1">
        <f t="shared" si="2"/>
        <v>0.1</v>
      </c>
      <c r="J24" s="1">
        <f t="shared" si="3"/>
        <v>3.3333333333333333E-2</v>
      </c>
      <c r="K24" s="1">
        <f t="shared" si="4"/>
        <v>3.3333333333333333E-2</v>
      </c>
    </row>
    <row r="25" spans="1:11" x14ac:dyDescent="0.35">
      <c r="A25" t="s">
        <v>38</v>
      </c>
      <c r="B25">
        <v>56</v>
      </c>
      <c r="C25">
        <v>13.912710813492465</v>
      </c>
      <c r="D25">
        <v>22</v>
      </c>
      <c r="E25">
        <v>15</v>
      </c>
      <c r="F25">
        <v>8</v>
      </c>
      <c r="G25">
        <v>5</v>
      </c>
      <c r="H25" s="1">
        <f t="shared" si="1"/>
        <v>0.39285714285714285</v>
      </c>
      <c r="I25" s="1">
        <f t="shared" si="2"/>
        <v>0.26785714285714285</v>
      </c>
      <c r="J25" s="1">
        <f t="shared" si="3"/>
        <v>0.14285714285714285</v>
      </c>
      <c r="K25" s="1">
        <f t="shared" si="4"/>
        <v>8.9285714285714288E-2</v>
      </c>
    </row>
    <row r="26" spans="1:11" x14ac:dyDescent="0.35">
      <c r="A26" t="s">
        <v>24</v>
      </c>
      <c r="B26">
        <v>52</v>
      </c>
      <c r="C26">
        <v>2.4085470085476399</v>
      </c>
      <c r="D26">
        <v>2</v>
      </c>
      <c r="E26">
        <v>2</v>
      </c>
      <c r="F26">
        <v>1</v>
      </c>
      <c r="G26">
        <v>0</v>
      </c>
      <c r="H26" s="1">
        <f t="shared" si="1"/>
        <v>3.8461538461538464E-2</v>
      </c>
      <c r="I26" s="1">
        <f t="shared" si="2"/>
        <v>3.8461538461538464E-2</v>
      </c>
      <c r="J26" s="1">
        <f t="shared" si="3"/>
        <v>1.9230769230769232E-2</v>
      </c>
      <c r="K26" s="1">
        <f t="shared" si="4"/>
        <v>0</v>
      </c>
    </row>
    <row r="27" spans="1:11" x14ac:dyDescent="0.35">
      <c r="A27" t="s">
        <v>4</v>
      </c>
      <c r="B27">
        <v>46</v>
      </c>
      <c r="C27">
        <v>1.3716938405804799</v>
      </c>
      <c r="D27">
        <v>0</v>
      </c>
      <c r="E27">
        <v>0</v>
      </c>
      <c r="F27">
        <v>0</v>
      </c>
      <c r="G27">
        <v>0</v>
      </c>
      <c r="H27" s="1">
        <f t="shared" si="1"/>
        <v>0</v>
      </c>
      <c r="I27" s="1">
        <f t="shared" si="2"/>
        <v>0</v>
      </c>
      <c r="J27" s="1">
        <f t="shared" si="3"/>
        <v>0</v>
      </c>
      <c r="K27" s="1">
        <f t="shared" si="4"/>
        <v>0</v>
      </c>
    </row>
    <row r="28" spans="1:11" x14ac:dyDescent="0.35">
      <c r="A28" t="s">
        <v>2</v>
      </c>
      <c r="B28">
        <v>46</v>
      </c>
      <c r="C28">
        <v>1.3593146135257406</v>
      </c>
      <c r="D28">
        <v>0</v>
      </c>
      <c r="E28">
        <v>0</v>
      </c>
      <c r="F28">
        <v>0</v>
      </c>
      <c r="G28">
        <v>0</v>
      </c>
      <c r="H28" s="1">
        <f t="shared" si="1"/>
        <v>0</v>
      </c>
      <c r="I28" s="1">
        <f t="shared" si="2"/>
        <v>0</v>
      </c>
      <c r="J28" s="1">
        <f t="shared" si="3"/>
        <v>0</v>
      </c>
      <c r="K28" s="1">
        <f t="shared" si="4"/>
        <v>0</v>
      </c>
    </row>
    <row r="29" spans="1:11" x14ac:dyDescent="0.35">
      <c r="A29" t="s">
        <v>42</v>
      </c>
      <c r="B29">
        <v>36</v>
      </c>
      <c r="C29">
        <v>1.2229166666663029</v>
      </c>
      <c r="D29">
        <v>1</v>
      </c>
      <c r="E29">
        <v>0</v>
      </c>
      <c r="F29">
        <v>0</v>
      </c>
      <c r="G29">
        <v>0</v>
      </c>
      <c r="H29" s="1">
        <f t="shared" si="1"/>
        <v>2.7777777777777776E-2</v>
      </c>
      <c r="I29" s="1">
        <f t="shared" si="2"/>
        <v>0</v>
      </c>
      <c r="J29" s="1">
        <f t="shared" si="3"/>
        <v>0</v>
      </c>
      <c r="K29" s="1">
        <f t="shared" si="4"/>
        <v>0</v>
      </c>
    </row>
    <row r="30" spans="1:11" x14ac:dyDescent="0.35">
      <c r="A30" t="s">
        <v>51</v>
      </c>
      <c r="B30">
        <v>35</v>
      </c>
      <c r="C30">
        <v>2.5200793650795408</v>
      </c>
      <c r="D30">
        <v>3</v>
      </c>
      <c r="E30">
        <v>1</v>
      </c>
      <c r="F30">
        <v>1</v>
      </c>
      <c r="G30">
        <v>1</v>
      </c>
      <c r="H30" s="1">
        <f t="shared" si="1"/>
        <v>8.5714285714285715E-2</v>
      </c>
      <c r="I30" s="1">
        <f t="shared" si="2"/>
        <v>2.8571428571428571E-2</v>
      </c>
      <c r="J30" s="1">
        <f t="shared" si="3"/>
        <v>2.8571428571428571E-2</v>
      </c>
      <c r="K30" s="1">
        <f t="shared" si="4"/>
        <v>2.8571428571428571E-2</v>
      </c>
    </row>
    <row r="31" spans="1:11" x14ac:dyDescent="0.35">
      <c r="A31" t="s">
        <v>23</v>
      </c>
      <c r="B31">
        <v>33</v>
      </c>
      <c r="C31">
        <v>1.6900883838388836</v>
      </c>
      <c r="D31">
        <v>0</v>
      </c>
      <c r="E31">
        <v>0</v>
      </c>
      <c r="F31">
        <v>0</v>
      </c>
      <c r="G31">
        <v>0</v>
      </c>
      <c r="H31" s="1">
        <f t="shared" si="1"/>
        <v>0</v>
      </c>
      <c r="I31" s="1">
        <f t="shared" si="2"/>
        <v>0</v>
      </c>
      <c r="J31" s="1">
        <f t="shared" si="3"/>
        <v>0</v>
      </c>
      <c r="K31" s="1">
        <f t="shared" si="4"/>
        <v>0</v>
      </c>
    </row>
    <row r="32" spans="1:11" x14ac:dyDescent="0.35">
      <c r="A32" t="s">
        <v>82</v>
      </c>
      <c r="B32">
        <v>32</v>
      </c>
      <c r="C32">
        <v>8.4679470486112223</v>
      </c>
      <c r="D32">
        <v>9</v>
      </c>
      <c r="E32">
        <v>7</v>
      </c>
      <c r="F32">
        <v>4</v>
      </c>
      <c r="G32">
        <v>4</v>
      </c>
      <c r="H32" s="1">
        <f t="shared" si="1"/>
        <v>0.28125</v>
      </c>
      <c r="I32" s="1">
        <f t="shared" si="2"/>
        <v>0.21875</v>
      </c>
      <c r="J32" s="1">
        <f t="shared" si="3"/>
        <v>0.125</v>
      </c>
      <c r="K32" s="1">
        <f t="shared" si="4"/>
        <v>0.125</v>
      </c>
    </row>
    <row r="33" spans="1:11" x14ac:dyDescent="0.35">
      <c r="A33" t="s">
        <v>14</v>
      </c>
      <c r="B33">
        <v>32</v>
      </c>
      <c r="C33">
        <v>2.1149088541660603</v>
      </c>
      <c r="D33">
        <v>3</v>
      </c>
      <c r="E33">
        <v>1</v>
      </c>
      <c r="F33">
        <v>0</v>
      </c>
      <c r="G33">
        <v>0</v>
      </c>
      <c r="H33" s="1">
        <f t="shared" si="1"/>
        <v>9.375E-2</v>
      </c>
      <c r="I33" s="1">
        <f t="shared" si="2"/>
        <v>3.125E-2</v>
      </c>
      <c r="J33" s="1">
        <f t="shared" si="3"/>
        <v>0</v>
      </c>
      <c r="K33" s="1">
        <f t="shared" si="4"/>
        <v>0</v>
      </c>
    </row>
    <row r="34" spans="1:11" x14ac:dyDescent="0.35">
      <c r="A34" t="s">
        <v>29</v>
      </c>
      <c r="B34">
        <v>29</v>
      </c>
      <c r="C34">
        <v>1.6132423371648124</v>
      </c>
      <c r="D34">
        <v>1</v>
      </c>
      <c r="E34">
        <v>0</v>
      </c>
      <c r="F34">
        <v>0</v>
      </c>
      <c r="G34">
        <v>0</v>
      </c>
      <c r="H34" s="1">
        <f t="shared" si="1"/>
        <v>3.4482758620689655E-2</v>
      </c>
      <c r="I34" s="1">
        <f t="shared" si="2"/>
        <v>0</v>
      </c>
      <c r="J34" s="1">
        <f t="shared" si="3"/>
        <v>0</v>
      </c>
      <c r="K34" s="1">
        <f t="shared" si="4"/>
        <v>0</v>
      </c>
    </row>
    <row r="35" spans="1:11" x14ac:dyDescent="0.35">
      <c r="A35" t="s">
        <v>39</v>
      </c>
      <c r="B35">
        <v>28</v>
      </c>
      <c r="C35">
        <v>1.4073164682538066</v>
      </c>
      <c r="D35">
        <v>0</v>
      </c>
      <c r="E35">
        <v>0</v>
      </c>
      <c r="F35">
        <v>0</v>
      </c>
      <c r="G35">
        <v>0</v>
      </c>
      <c r="H35" s="1">
        <f t="shared" si="1"/>
        <v>0</v>
      </c>
      <c r="I35" s="1">
        <f t="shared" si="2"/>
        <v>0</v>
      </c>
      <c r="J35" s="1">
        <f t="shared" si="3"/>
        <v>0</v>
      </c>
      <c r="K35" s="1">
        <f t="shared" si="4"/>
        <v>0</v>
      </c>
    </row>
    <row r="36" spans="1:11" x14ac:dyDescent="0.35">
      <c r="A36" t="s">
        <v>31</v>
      </c>
      <c r="B36">
        <v>27</v>
      </c>
      <c r="C36">
        <v>1.1670524691351736</v>
      </c>
      <c r="D36">
        <v>0</v>
      </c>
      <c r="E36">
        <v>0</v>
      </c>
      <c r="F36">
        <v>0</v>
      </c>
      <c r="G36">
        <v>0</v>
      </c>
      <c r="H36" s="1">
        <f t="shared" si="1"/>
        <v>0</v>
      </c>
      <c r="I36" s="1">
        <f t="shared" si="2"/>
        <v>0</v>
      </c>
      <c r="J36" s="1">
        <f t="shared" si="3"/>
        <v>0</v>
      </c>
      <c r="K36" s="1">
        <f t="shared" si="4"/>
        <v>0</v>
      </c>
    </row>
    <row r="37" spans="1:11" x14ac:dyDescent="0.35">
      <c r="A37" t="s">
        <v>35</v>
      </c>
      <c r="B37">
        <v>25</v>
      </c>
      <c r="C37">
        <v>2.2028055555548054</v>
      </c>
      <c r="D37">
        <v>1</v>
      </c>
      <c r="E37">
        <v>0</v>
      </c>
      <c r="F37">
        <v>0</v>
      </c>
      <c r="G37">
        <v>0</v>
      </c>
      <c r="H37" s="1">
        <f t="shared" si="1"/>
        <v>0.04</v>
      </c>
      <c r="I37" s="1">
        <f t="shared" si="2"/>
        <v>0</v>
      </c>
      <c r="J37" s="1">
        <f t="shared" si="3"/>
        <v>0</v>
      </c>
      <c r="K37" s="1">
        <f t="shared" si="4"/>
        <v>0</v>
      </c>
    </row>
    <row r="38" spans="1:11" x14ac:dyDescent="0.35">
      <c r="A38" t="s">
        <v>33</v>
      </c>
      <c r="B38">
        <v>22</v>
      </c>
      <c r="C38">
        <v>1.4595643939395482</v>
      </c>
      <c r="D38">
        <v>0</v>
      </c>
      <c r="E38">
        <v>0</v>
      </c>
      <c r="F38">
        <v>0</v>
      </c>
      <c r="G38">
        <v>0</v>
      </c>
      <c r="H38" s="1">
        <f t="shared" si="1"/>
        <v>0</v>
      </c>
      <c r="I38" s="1">
        <f t="shared" si="2"/>
        <v>0</v>
      </c>
      <c r="J38" s="1">
        <f t="shared" si="3"/>
        <v>0</v>
      </c>
      <c r="K38" s="1">
        <f t="shared" si="4"/>
        <v>0</v>
      </c>
    </row>
    <row r="39" spans="1:11" x14ac:dyDescent="0.35">
      <c r="A39" t="s">
        <v>91</v>
      </c>
      <c r="B39">
        <v>20</v>
      </c>
      <c r="C39">
        <v>7.7371527777773732</v>
      </c>
      <c r="D39">
        <v>5</v>
      </c>
      <c r="E39">
        <v>2</v>
      </c>
      <c r="F39">
        <v>2</v>
      </c>
      <c r="G39">
        <v>1</v>
      </c>
      <c r="H39" s="1">
        <f t="shared" si="1"/>
        <v>0.25</v>
      </c>
      <c r="I39" s="1">
        <f t="shared" si="2"/>
        <v>0.1</v>
      </c>
      <c r="J39" s="1">
        <f t="shared" si="3"/>
        <v>0.1</v>
      </c>
      <c r="K39" s="1">
        <f t="shared" si="4"/>
        <v>0.05</v>
      </c>
    </row>
    <row r="40" spans="1:11" x14ac:dyDescent="0.35">
      <c r="A40" t="s">
        <v>79</v>
      </c>
      <c r="B40">
        <v>15</v>
      </c>
      <c r="C40">
        <v>0.93685185185216446</v>
      </c>
      <c r="D40">
        <v>0</v>
      </c>
      <c r="E40">
        <v>0</v>
      </c>
      <c r="F40">
        <v>0</v>
      </c>
      <c r="G40">
        <v>0</v>
      </c>
      <c r="H40" s="1">
        <f t="shared" si="1"/>
        <v>0</v>
      </c>
      <c r="I40" s="1">
        <f t="shared" si="2"/>
        <v>0</v>
      </c>
      <c r="J40" s="1">
        <f t="shared" si="3"/>
        <v>0</v>
      </c>
      <c r="K40" s="1">
        <f t="shared" si="4"/>
        <v>0</v>
      </c>
    </row>
    <row r="41" spans="1:11" x14ac:dyDescent="0.35">
      <c r="A41" t="s">
        <v>7</v>
      </c>
      <c r="B41">
        <v>11</v>
      </c>
      <c r="C41">
        <v>2.0711489898987399</v>
      </c>
      <c r="D41">
        <v>0</v>
      </c>
      <c r="E41">
        <v>0</v>
      </c>
      <c r="F41">
        <v>0</v>
      </c>
      <c r="G41">
        <v>0</v>
      </c>
      <c r="H41" s="1">
        <f t="shared" si="1"/>
        <v>0</v>
      </c>
      <c r="I41" s="1">
        <f t="shared" si="2"/>
        <v>0</v>
      </c>
      <c r="J41" s="1">
        <f t="shared" si="3"/>
        <v>0</v>
      </c>
      <c r="K41" s="1">
        <f t="shared" si="4"/>
        <v>0</v>
      </c>
    </row>
    <row r="42" spans="1:11" x14ac:dyDescent="0.35">
      <c r="A42" t="s">
        <v>34</v>
      </c>
      <c r="B42">
        <v>7</v>
      </c>
      <c r="C42">
        <v>1.098710317458816</v>
      </c>
      <c r="D42">
        <v>0</v>
      </c>
      <c r="E42">
        <v>0</v>
      </c>
      <c r="F42">
        <v>0</v>
      </c>
      <c r="G42">
        <v>0</v>
      </c>
      <c r="H42" s="1">
        <f t="shared" si="1"/>
        <v>0</v>
      </c>
      <c r="I42" s="1">
        <f t="shared" si="2"/>
        <v>0</v>
      </c>
      <c r="J42" s="1">
        <f t="shared" si="3"/>
        <v>0</v>
      </c>
      <c r="K42" s="1">
        <f t="shared" si="4"/>
        <v>0</v>
      </c>
    </row>
    <row r="43" spans="1:11" x14ac:dyDescent="0.35">
      <c r="A43" t="s">
        <v>96</v>
      </c>
      <c r="B43">
        <v>6</v>
      </c>
      <c r="C43">
        <v>0.9837962962956226</v>
      </c>
      <c r="D43">
        <v>0</v>
      </c>
      <c r="E43">
        <v>0</v>
      </c>
      <c r="F43">
        <v>0</v>
      </c>
      <c r="G43">
        <v>0</v>
      </c>
      <c r="H43" s="1">
        <f t="shared" si="1"/>
        <v>0</v>
      </c>
      <c r="I43" s="1">
        <f t="shared" si="2"/>
        <v>0</v>
      </c>
      <c r="J43" s="1">
        <f t="shared" si="3"/>
        <v>0</v>
      </c>
      <c r="K43" s="1">
        <f t="shared" si="4"/>
        <v>0</v>
      </c>
    </row>
    <row r="44" spans="1:11" x14ac:dyDescent="0.35">
      <c r="A44" t="s">
        <v>11</v>
      </c>
      <c r="B44">
        <v>5</v>
      </c>
      <c r="C44">
        <v>0.30152777777984741</v>
      </c>
      <c r="D44">
        <v>0</v>
      </c>
      <c r="E44">
        <v>0</v>
      </c>
      <c r="F44">
        <v>0</v>
      </c>
      <c r="G44">
        <v>0</v>
      </c>
      <c r="H44" s="1">
        <f t="shared" si="1"/>
        <v>0</v>
      </c>
      <c r="I44" s="1">
        <f t="shared" si="2"/>
        <v>0</v>
      </c>
      <c r="J44" s="1">
        <f t="shared" si="3"/>
        <v>0</v>
      </c>
      <c r="K44" s="1">
        <f t="shared" si="4"/>
        <v>0</v>
      </c>
    </row>
    <row r="45" spans="1:11" x14ac:dyDescent="0.35">
      <c r="A45" t="s">
        <v>53</v>
      </c>
      <c r="B45">
        <v>4</v>
      </c>
      <c r="C45">
        <v>0.42065972222189885</v>
      </c>
      <c r="D45">
        <v>0</v>
      </c>
      <c r="E45">
        <v>0</v>
      </c>
      <c r="F45">
        <v>0</v>
      </c>
      <c r="G45">
        <v>0</v>
      </c>
      <c r="H45" s="1">
        <f t="shared" si="1"/>
        <v>0</v>
      </c>
      <c r="I45" s="1">
        <f t="shared" si="2"/>
        <v>0</v>
      </c>
      <c r="J45" s="1">
        <f t="shared" si="3"/>
        <v>0</v>
      </c>
      <c r="K45" s="1">
        <f t="shared" si="4"/>
        <v>0</v>
      </c>
    </row>
    <row r="46" spans="1:11" x14ac:dyDescent="0.35">
      <c r="A46" t="s">
        <v>48</v>
      </c>
      <c r="B46">
        <v>4</v>
      </c>
      <c r="C46">
        <v>0.5906250000007276</v>
      </c>
      <c r="D46">
        <v>0</v>
      </c>
      <c r="E46">
        <v>0</v>
      </c>
      <c r="F46">
        <v>0</v>
      </c>
      <c r="G46">
        <v>0</v>
      </c>
      <c r="H46" s="1">
        <f t="shared" si="1"/>
        <v>0</v>
      </c>
      <c r="I46" s="1">
        <f t="shared" si="2"/>
        <v>0</v>
      </c>
      <c r="J46" s="1">
        <f t="shared" si="3"/>
        <v>0</v>
      </c>
      <c r="K46" s="1">
        <f t="shared" si="4"/>
        <v>0</v>
      </c>
    </row>
    <row r="47" spans="1:11" x14ac:dyDescent="0.35">
      <c r="A47" t="s">
        <v>73</v>
      </c>
      <c r="B47">
        <v>3</v>
      </c>
      <c r="C47">
        <v>0.62870370370364981</v>
      </c>
      <c r="D47">
        <v>0</v>
      </c>
      <c r="E47">
        <v>0</v>
      </c>
      <c r="F47">
        <v>0</v>
      </c>
      <c r="G47">
        <v>0</v>
      </c>
      <c r="H47" s="1">
        <f t="shared" si="1"/>
        <v>0</v>
      </c>
      <c r="I47" s="1">
        <f t="shared" si="2"/>
        <v>0</v>
      </c>
      <c r="J47" s="1">
        <f t="shared" si="3"/>
        <v>0</v>
      </c>
      <c r="K47" s="1">
        <f t="shared" si="4"/>
        <v>0</v>
      </c>
    </row>
    <row r="48" spans="1:11" x14ac:dyDescent="0.35">
      <c r="A48" t="s">
        <v>78</v>
      </c>
      <c r="B48">
        <v>3</v>
      </c>
      <c r="C48">
        <v>0.86990740740778472</v>
      </c>
      <c r="D48">
        <v>0</v>
      </c>
      <c r="E48">
        <v>0</v>
      </c>
      <c r="F48">
        <v>0</v>
      </c>
      <c r="G48">
        <v>0</v>
      </c>
      <c r="H48" s="1">
        <f t="shared" si="1"/>
        <v>0</v>
      </c>
      <c r="I48" s="1">
        <f t="shared" si="2"/>
        <v>0</v>
      </c>
      <c r="J48" s="1">
        <f t="shared" si="3"/>
        <v>0</v>
      </c>
      <c r="K48" s="1">
        <f t="shared" si="4"/>
        <v>0</v>
      </c>
    </row>
    <row r="49" spans="1:11" x14ac:dyDescent="0.35">
      <c r="A49" t="s">
        <v>80</v>
      </c>
      <c r="B49">
        <v>3</v>
      </c>
      <c r="C49">
        <v>0.43958333333284827</v>
      </c>
      <c r="D49">
        <v>0</v>
      </c>
      <c r="E49">
        <v>0</v>
      </c>
      <c r="F49">
        <v>0</v>
      </c>
      <c r="G49">
        <v>0</v>
      </c>
      <c r="H49" s="1">
        <f t="shared" si="1"/>
        <v>0</v>
      </c>
      <c r="I49" s="1">
        <f t="shared" si="2"/>
        <v>0</v>
      </c>
      <c r="J49" s="1">
        <f t="shared" si="3"/>
        <v>0</v>
      </c>
      <c r="K49" s="1">
        <f t="shared" si="4"/>
        <v>0</v>
      </c>
    </row>
    <row r="50" spans="1:11" x14ac:dyDescent="0.35">
      <c r="A50" t="s">
        <v>77</v>
      </c>
      <c r="B50">
        <v>3</v>
      </c>
      <c r="C50">
        <v>5.4861111110464357E-2</v>
      </c>
      <c r="D50">
        <v>0</v>
      </c>
      <c r="E50">
        <v>0</v>
      </c>
      <c r="F50">
        <v>0</v>
      </c>
      <c r="G50">
        <v>0</v>
      </c>
      <c r="H50" s="1">
        <f t="shared" si="1"/>
        <v>0</v>
      </c>
      <c r="I50" s="1">
        <f t="shared" si="2"/>
        <v>0</v>
      </c>
      <c r="J50" s="1">
        <f t="shared" si="3"/>
        <v>0</v>
      </c>
      <c r="K50" s="1">
        <f t="shared" si="4"/>
        <v>0</v>
      </c>
    </row>
    <row r="51" spans="1:11" x14ac:dyDescent="0.35">
      <c r="A51" t="s">
        <v>72</v>
      </c>
      <c r="B51">
        <v>3</v>
      </c>
      <c r="C51">
        <v>6.3949074074068148</v>
      </c>
      <c r="D51">
        <v>1</v>
      </c>
      <c r="E51">
        <v>1</v>
      </c>
      <c r="F51">
        <v>0</v>
      </c>
      <c r="G51">
        <v>0</v>
      </c>
      <c r="H51" s="1">
        <f t="shared" si="1"/>
        <v>0.33333333333333331</v>
      </c>
      <c r="I51" s="1">
        <f t="shared" si="2"/>
        <v>0.33333333333333331</v>
      </c>
      <c r="J51" s="1">
        <f t="shared" si="3"/>
        <v>0</v>
      </c>
      <c r="K51" s="1">
        <f t="shared" si="4"/>
        <v>0</v>
      </c>
    </row>
    <row r="52" spans="1:11" x14ac:dyDescent="0.35">
      <c r="A52" t="s">
        <v>69</v>
      </c>
      <c r="B52">
        <v>3</v>
      </c>
      <c r="C52">
        <v>0.40810185185061226</v>
      </c>
      <c r="D52">
        <v>0</v>
      </c>
      <c r="E52">
        <v>0</v>
      </c>
      <c r="F52">
        <v>0</v>
      </c>
      <c r="G52">
        <v>0</v>
      </c>
      <c r="H52" s="1">
        <f t="shared" si="1"/>
        <v>0</v>
      </c>
      <c r="I52" s="1">
        <f t="shared" si="2"/>
        <v>0</v>
      </c>
      <c r="J52" s="1">
        <f t="shared" si="3"/>
        <v>0</v>
      </c>
      <c r="K52" s="1">
        <f t="shared" si="4"/>
        <v>0</v>
      </c>
    </row>
    <row r="53" spans="1:11" x14ac:dyDescent="0.35">
      <c r="A53" t="s">
        <v>36</v>
      </c>
      <c r="B53">
        <v>3</v>
      </c>
      <c r="C53">
        <v>4.0143518518501269</v>
      </c>
      <c r="D53">
        <v>0</v>
      </c>
      <c r="E53">
        <v>0</v>
      </c>
      <c r="F53">
        <v>0</v>
      </c>
      <c r="G53">
        <v>0</v>
      </c>
      <c r="H53" s="1">
        <f t="shared" si="1"/>
        <v>0</v>
      </c>
      <c r="I53" s="1">
        <f t="shared" si="2"/>
        <v>0</v>
      </c>
      <c r="J53" s="1">
        <f t="shared" si="3"/>
        <v>0</v>
      </c>
      <c r="K53" s="1">
        <f t="shared" si="4"/>
        <v>0</v>
      </c>
    </row>
    <row r="54" spans="1:11" x14ac:dyDescent="0.35">
      <c r="A54" t="s">
        <v>27</v>
      </c>
      <c r="B54">
        <v>3</v>
      </c>
      <c r="C54">
        <v>3.5215277777776159</v>
      </c>
      <c r="D54">
        <v>0</v>
      </c>
      <c r="E54">
        <v>0</v>
      </c>
      <c r="F54">
        <v>0</v>
      </c>
      <c r="G54">
        <v>0</v>
      </c>
      <c r="H54" s="1">
        <f t="shared" si="1"/>
        <v>0</v>
      </c>
      <c r="I54" s="1">
        <f t="shared" si="2"/>
        <v>0</v>
      </c>
      <c r="J54" s="1">
        <f t="shared" si="3"/>
        <v>0</v>
      </c>
      <c r="K54" s="1">
        <f t="shared" si="4"/>
        <v>0</v>
      </c>
    </row>
    <row r="55" spans="1:11" x14ac:dyDescent="0.35">
      <c r="A55" t="s">
        <v>55</v>
      </c>
      <c r="B55">
        <v>3</v>
      </c>
      <c r="C55">
        <v>0.26388888889050577</v>
      </c>
      <c r="D55">
        <v>0</v>
      </c>
      <c r="E55">
        <v>0</v>
      </c>
      <c r="F55">
        <v>0</v>
      </c>
      <c r="G55">
        <v>0</v>
      </c>
      <c r="H55" s="1">
        <f t="shared" si="1"/>
        <v>0</v>
      </c>
      <c r="I55" s="1">
        <f t="shared" si="2"/>
        <v>0</v>
      </c>
      <c r="J55" s="1">
        <f t="shared" si="3"/>
        <v>0</v>
      </c>
      <c r="K55" s="1">
        <f t="shared" si="4"/>
        <v>0</v>
      </c>
    </row>
    <row r="56" spans="1:11" x14ac:dyDescent="0.35">
      <c r="A56" t="s">
        <v>57</v>
      </c>
      <c r="B56">
        <v>2</v>
      </c>
      <c r="C56">
        <v>1.6149305555554747</v>
      </c>
      <c r="D56">
        <v>0</v>
      </c>
      <c r="E56">
        <v>0</v>
      </c>
      <c r="F56">
        <v>0</v>
      </c>
      <c r="G56">
        <v>0</v>
      </c>
      <c r="H56" s="1">
        <f t="shared" si="1"/>
        <v>0</v>
      </c>
      <c r="I56" s="1">
        <f t="shared" si="2"/>
        <v>0</v>
      </c>
      <c r="J56" s="1">
        <f t="shared" si="3"/>
        <v>0</v>
      </c>
      <c r="K56" s="1">
        <f t="shared" si="4"/>
        <v>0</v>
      </c>
    </row>
    <row r="57" spans="1:11" x14ac:dyDescent="0.35">
      <c r="A57" t="s">
        <v>46</v>
      </c>
      <c r="B57">
        <v>2</v>
      </c>
      <c r="C57">
        <v>6.8927083333328483</v>
      </c>
      <c r="D57">
        <v>1</v>
      </c>
      <c r="E57">
        <v>0</v>
      </c>
      <c r="F57">
        <v>0</v>
      </c>
      <c r="G57">
        <v>0</v>
      </c>
      <c r="H57" s="1">
        <f t="shared" si="1"/>
        <v>0.5</v>
      </c>
      <c r="I57" s="1">
        <f t="shared" si="2"/>
        <v>0</v>
      </c>
      <c r="J57" s="1">
        <f t="shared" si="3"/>
        <v>0</v>
      </c>
      <c r="K57" s="1">
        <f t="shared" si="4"/>
        <v>0</v>
      </c>
    </row>
    <row r="58" spans="1:11" x14ac:dyDescent="0.35">
      <c r="A58" t="s">
        <v>63</v>
      </c>
      <c r="B58">
        <v>2</v>
      </c>
      <c r="C58">
        <v>0.70902777777882875</v>
      </c>
      <c r="D58">
        <v>0</v>
      </c>
      <c r="E58">
        <v>0</v>
      </c>
      <c r="F58">
        <v>0</v>
      </c>
      <c r="G58">
        <v>0</v>
      </c>
      <c r="H58" s="1">
        <f t="shared" si="1"/>
        <v>0</v>
      </c>
      <c r="I58" s="1">
        <f t="shared" si="2"/>
        <v>0</v>
      </c>
      <c r="J58" s="1">
        <f t="shared" si="3"/>
        <v>0</v>
      </c>
      <c r="K58" s="1">
        <f t="shared" si="4"/>
        <v>0</v>
      </c>
    </row>
    <row r="59" spans="1:11" x14ac:dyDescent="0.35">
      <c r="A59" t="s">
        <v>84</v>
      </c>
      <c r="B59">
        <v>2</v>
      </c>
      <c r="C59">
        <v>0.42812499999854481</v>
      </c>
      <c r="D59">
        <v>0</v>
      </c>
      <c r="E59">
        <v>0</v>
      </c>
      <c r="F59">
        <v>0</v>
      </c>
      <c r="G59">
        <v>0</v>
      </c>
      <c r="H59" s="1">
        <f t="shared" si="1"/>
        <v>0</v>
      </c>
      <c r="I59" s="1">
        <f t="shared" si="2"/>
        <v>0</v>
      </c>
      <c r="J59" s="1">
        <f t="shared" si="3"/>
        <v>0</v>
      </c>
      <c r="K59" s="1">
        <f t="shared" si="4"/>
        <v>0</v>
      </c>
    </row>
    <row r="60" spans="1:11" x14ac:dyDescent="0.35">
      <c r="A60" t="s">
        <v>56</v>
      </c>
      <c r="B60">
        <v>2</v>
      </c>
      <c r="C60">
        <v>1.5531249999985448</v>
      </c>
      <c r="D60">
        <v>0</v>
      </c>
      <c r="E60">
        <v>0</v>
      </c>
      <c r="F60">
        <v>0</v>
      </c>
      <c r="G60">
        <v>0</v>
      </c>
      <c r="H60" s="1">
        <f t="shared" si="1"/>
        <v>0</v>
      </c>
      <c r="I60" s="1">
        <f t="shared" si="2"/>
        <v>0</v>
      </c>
      <c r="J60" s="1">
        <f t="shared" si="3"/>
        <v>0</v>
      </c>
      <c r="K60" s="1">
        <f t="shared" si="4"/>
        <v>0</v>
      </c>
    </row>
    <row r="61" spans="1:11" x14ac:dyDescent="0.35">
      <c r="A61" t="s">
        <v>47</v>
      </c>
      <c r="B61">
        <v>2</v>
      </c>
      <c r="C61">
        <v>0.14027777777664596</v>
      </c>
      <c r="D61">
        <v>0</v>
      </c>
      <c r="E61">
        <v>0</v>
      </c>
      <c r="F61">
        <v>0</v>
      </c>
      <c r="G61">
        <v>0</v>
      </c>
      <c r="H61" s="1">
        <f t="shared" si="1"/>
        <v>0</v>
      </c>
      <c r="I61" s="1">
        <f t="shared" si="2"/>
        <v>0</v>
      </c>
      <c r="J61" s="1">
        <f t="shared" si="3"/>
        <v>0</v>
      </c>
      <c r="K61" s="1">
        <f t="shared" si="4"/>
        <v>0</v>
      </c>
    </row>
    <row r="62" spans="1:11" x14ac:dyDescent="0.35">
      <c r="A62" t="s">
        <v>65</v>
      </c>
      <c r="B62">
        <v>2</v>
      </c>
      <c r="C62">
        <v>0.49826388888686779</v>
      </c>
      <c r="D62">
        <v>0</v>
      </c>
      <c r="E62">
        <v>0</v>
      </c>
      <c r="F62">
        <v>0</v>
      </c>
      <c r="G62">
        <v>0</v>
      </c>
      <c r="H62" s="1">
        <f t="shared" si="1"/>
        <v>0</v>
      </c>
      <c r="I62" s="1">
        <f t="shared" si="2"/>
        <v>0</v>
      </c>
      <c r="J62" s="1">
        <f t="shared" si="3"/>
        <v>0</v>
      </c>
      <c r="K62" s="1">
        <f t="shared" si="4"/>
        <v>0</v>
      </c>
    </row>
    <row r="63" spans="1:11" x14ac:dyDescent="0.35">
      <c r="A63" t="s">
        <v>30</v>
      </c>
      <c r="B63">
        <v>2</v>
      </c>
      <c r="C63">
        <v>0.81840277777882875</v>
      </c>
      <c r="D63">
        <v>0</v>
      </c>
      <c r="E63">
        <v>0</v>
      </c>
      <c r="F63">
        <v>0</v>
      </c>
      <c r="G63">
        <v>0</v>
      </c>
      <c r="H63" s="1">
        <f t="shared" si="1"/>
        <v>0</v>
      </c>
      <c r="I63" s="1">
        <f t="shared" si="2"/>
        <v>0</v>
      </c>
      <c r="J63" s="1">
        <f t="shared" si="3"/>
        <v>0</v>
      </c>
      <c r="K63" s="1">
        <f t="shared" si="4"/>
        <v>0</v>
      </c>
    </row>
    <row r="64" spans="1:11" x14ac:dyDescent="0.35">
      <c r="A64" t="s">
        <v>54</v>
      </c>
      <c r="B64">
        <v>2</v>
      </c>
      <c r="C64">
        <v>0.18055555555838509</v>
      </c>
      <c r="D64">
        <v>0</v>
      </c>
      <c r="E64">
        <v>0</v>
      </c>
      <c r="F64">
        <v>0</v>
      </c>
      <c r="G64">
        <v>0</v>
      </c>
      <c r="H64" s="1">
        <f t="shared" si="1"/>
        <v>0</v>
      </c>
      <c r="I64" s="1">
        <f t="shared" si="2"/>
        <v>0</v>
      </c>
      <c r="J64" s="1">
        <f t="shared" si="3"/>
        <v>0</v>
      </c>
      <c r="K64" s="1">
        <f t="shared" si="4"/>
        <v>0</v>
      </c>
    </row>
    <row r="65" spans="1:11" x14ac:dyDescent="0.35">
      <c r="A65" t="s">
        <v>61</v>
      </c>
      <c r="B65">
        <v>2</v>
      </c>
      <c r="C65">
        <v>7.2222222221171251E-2</v>
      </c>
      <c r="D65">
        <v>0</v>
      </c>
      <c r="E65">
        <v>0</v>
      </c>
      <c r="F65">
        <v>0</v>
      </c>
      <c r="G65">
        <v>0</v>
      </c>
      <c r="H65" s="1">
        <f t="shared" si="1"/>
        <v>0</v>
      </c>
      <c r="I65" s="1">
        <f t="shared" si="2"/>
        <v>0</v>
      </c>
      <c r="J65" s="1">
        <f t="shared" si="3"/>
        <v>0</v>
      </c>
      <c r="K65" s="1">
        <f t="shared" si="4"/>
        <v>0</v>
      </c>
    </row>
    <row r="66" spans="1:11" x14ac:dyDescent="0.35">
      <c r="A66" t="s">
        <v>67</v>
      </c>
      <c r="B66">
        <v>1</v>
      </c>
      <c r="C66">
        <v>0.19513888889196096</v>
      </c>
      <c r="D66">
        <v>0</v>
      </c>
      <c r="E66">
        <v>0</v>
      </c>
      <c r="F66">
        <v>0</v>
      </c>
      <c r="G66">
        <v>0</v>
      </c>
      <c r="H66" s="1">
        <f t="shared" si="1"/>
        <v>0</v>
      </c>
      <c r="I66" s="1">
        <f t="shared" si="2"/>
        <v>0</v>
      </c>
      <c r="J66" s="1">
        <f t="shared" si="3"/>
        <v>0</v>
      </c>
      <c r="K66" s="1">
        <f t="shared" si="4"/>
        <v>0</v>
      </c>
    </row>
    <row r="67" spans="1:11" x14ac:dyDescent="0.35">
      <c r="A67" t="s">
        <v>83</v>
      </c>
      <c r="B67">
        <v>1</v>
      </c>
      <c r="C67">
        <v>0.23402777777664596</v>
      </c>
      <c r="D67">
        <v>0</v>
      </c>
      <c r="E67">
        <v>0</v>
      </c>
      <c r="F67">
        <v>0</v>
      </c>
      <c r="G67">
        <v>0</v>
      </c>
      <c r="H67" s="1">
        <f t="shared" ref="H67:H100" si="5">D67/$B67</f>
        <v>0</v>
      </c>
      <c r="I67" s="1">
        <f t="shared" ref="I67:I100" si="6">E67/$B67</f>
        <v>0</v>
      </c>
      <c r="J67" s="1">
        <f t="shared" ref="J67:J100" si="7">F67/$B67</f>
        <v>0</v>
      </c>
      <c r="K67" s="1">
        <f t="shared" ref="K67:K100" si="8">G67/$B67</f>
        <v>0</v>
      </c>
    </row>
    <row r="68" spans="1:11" x14ac:dyDescent="0.35">
      <c r="A68" t="s">
        <v>70</v>
      </c>
      <c r="B68">
        <v>1</v>
      </c>
      <c r="C68">
        <v>0.16597222221753327</v>
      </c>
      <c r="D68">
        <v>0</v>
      </c>
      <c r="E68">
        <v>0</v>
      </c>
      <c r="F68">
        <v>0</v>
      </c>
      <c r="G68">
        <v>0</v>
      </c>
      <c r="H68" s="1">
        <f t="shared" si="5"/>
        <v>0</v>
      </c>
      <c r="I68" s="1">
        <f t="shared" si="6"/>
        <v>0</v>
      </c>
      <c r="J68" s="1">
        <f t="shared" si="7"/>
        <v>0</v>
      </c>
      <c r="K68" s="1">
        <f t="shared" si="8"/>
        <v>0</v>
      </c>
    </row>
    <row r="69" spans="1:11" x14ac:dyDescent="0.35">
      <c r="A69" t="s">
        <v>95</v>
      </c>
      <c r="B69">
        <v>1</v>
      </c>
      <c r="C69">
        <v>1.0965277777795563</v>
      </c>
      <c r="D69">
        <v>0</v>
      </c>
      <c r="E69">
        <v>0</v>
      </c>
      <c r="F69">
        <v>0</v>
      </c>
      <c r="G69">
        <v>0</v>
      </c>
      <c r="H69" s="1">
        <f t="shared" si="5"/>
        <v>0</v>
      </c>
      <c r="I69" s="1">
        <f t="shared" si="6"/>
        <v>0</v>
      </c>
      <c r="J69" s="1">
        <f t="shared" si="7"/>
        <v>0</v>
      </c>
      <c r="K69" s="1">
        <f t="shared" si="8"/>
        <v>0</v>
      </c>
    </row>
    <row r="70" spans="1:11" x14ac:dyDescent="0.35">
      <c r="A70" t="s">
        <v>94</v>
      </c>
      <c r="B70">
        <v>1</v>
      </c>
      <c r="C70">
        <v>2.6388888894871343E-2</v>
      </c>
      <c r="D70">
        <v>0</v>
      </c>
      <c r="E70">
        <v>0</v>
      </c>
      <c r="F70">
        <v>0</v>
      </c>
      <c r="G70">
        <v>0</v>
      </c>
      <c r="H70" s="1">
        <f t="shared" si="5"/>
        <v>0</v>
      </c>
      <c r="I70" s="1">
        <f t="shared" si="6"/>
        <v>0</v>
      </c>
      <c r="J70" s="1">
        <f t="shared" si="7"/>
        <v>0</v>
      </c>
      <c r="K70" s="1">
        <f t="shared" si="8"/>
        <v>0</v>
      </c>
    </row>
    <row r="71" spans="1:11" x14ac:dyDescent="0.35">
      <c r="A71" t="s">
        <v>58</v>
      </c>
      <c r="B71">
        <v>1</v>
      </c>
      <c r="C71">
        <v>2.6673611111109494</v>
      </c>
      <c r="D71">
        <v>0</v>
      </c>
      <c r="E71">
        <v>0</v>
      </c>
      <c r="F71">
        <v>0</v>
      </c>
      <c r="G71">
        <v>0</v>
      </c>
      <c r="H71" s="1">
        <f t="shared" si="5"/>
        <v>0</v>
      </c>
      <c r="I71" s="1">
        <f t="shared" si="6"/>
        <v>0</v>
      </c>
      <c r="J71" s="1">
        <f t="shared" si="7"/>
        <v>0</v>
      </c>
      <c r="K71" s="1">
        <f t="shared" si="8"/>
        <v>0</v>
      </c>
    </row>
    <row r="72" spans="1:11" x14ac:dyDescent="0.35">
      <c r="A72" t="s">
        <v>87</v>
      </c>
      <c r="B72">
        <v>1</v>
      </c>
      <c r="C72">
        <v>7.3069444444408873</v>
      </c>
      <c r="D72">
        <v>1</v>
      </c>
      <c r="E72">
        <v>0</v>
      </c>
      <c r="F72">
        <v>0</v>
      </c>
      <c r="G72">
        <v>0</v>
      </c>
      <c r="H72" s="1">
        <f t="shared" si="5"/>
        <v>1</v>
      </c>
      <c r="I72" s="1">
        <f t="shared" si="6"/>
        <v>0</v>
      </c>
      <c r="J72" s="1">
        <f t="shared" si="7"/>
        <v>0</v>
      </c>
      <c r="K72" s="1">
        <f t="shared" si="8"/>
        <v>0</v>
      </c>
    </row>
    <row r="73" spans="1:11" x14ac:dyDescent="0.35">
      <c r="A73" t="s">
        <v>71</v>
      </c>
      <c r="B73">
        <v>1</v>
      </c>
      <c r="C73">
        <v>0.44027777777228039</v>
      </c>
      <c r="D73">
        <v>0</v>
      </c>
      <c r="E73">
        <v>0</v>
      </c>
      <c r="F73">
        <v>0</v>
      </c>
      <c r="G73">
        <v>0</v>
      </c>
      <c r="H73" s="1">
        <f t="shared" si="5"/>
        <v>0</v>
      </c>
      <c r="I73" s="1">
        <f t="shared" si="6"/>
        <v>0</v>
      </c>
      <c r="J73" s="1">
        <f t="shared" si="7"/>
        <v>0</v>
      </c>
      <c r="K73" s="1">
        <f t="shared" si="8"/>
        <v>0</v>
      </c>
    </row>
    <row r="74" spans="1:11" x14ac:dyDescent="0.35">
      <c r="A74" t="s">
        <v>85</v>
      </c>
      <c r="B74">
        <v>1</v>
      </c>
      <c r="C74">
        <v>0.95763888888177462</v>
      </c>
      <c r="D74">
        <v>0</v>
      </c>
      <c r="E74">
        <v>0</v>
      </c>
      <c r="F74">
        <v>0</v>
      </c>
      <c r="G74">
        <v>0</v>
      </c>
      <c r="H74" s="1">
        <f t="shared" si="5"/>
        <v>0</v>
      </c>
      <c r="I74" s="1">
        <f t="shared" si="6"/>
        <v>0</v>
      </c>
      <c r="J74" s="1">
        <f t="shared" si="7"/>
        <v>0</v>
      </c>
      <c r="K74" s="1">
        <f t="shared" si="8"/>
        <v>0</v>
      </c>
    </row>
    <row r="75" spans="1:11" x14ac:dyDescent="0.35">
      <c r="A75" t="s">
        <v>75</v>
      </c>
      <c r="B75">
        <v>1</v>
      </c>
      <c r="C75">
        <v>0.85416666667151731</v>
      </c>
      <c r="D75">
        <v>0</v>
      </c>
      <c r="E75">
        <v>0</v>
      </c>
      <c r="F75">
        <v>0</v>
      </c>
      <c r="G75">
        <v>0</v>
      </c>
      <c r="H75" s="1">
        <f t="shared" si="5"/>
        <v>0</v>
      </c>
      <c r="I75" s="1">
        <f t="shared" si="6"/>
        <v>0</v>
      </c>
      <c r="J75" s="1">
        <f t="shared" si="7"/>
        <v>0</v>
      </c>
      <c r="K75" s="1">
        <f t="shared" si="8"/>
        <v>0</v>
      </c>
    </row>
    <row r="76" spans="1:11" x14ac:dyDescent="0.35">
      <c r="A76" t="s">
        <v>86</v>
      </c>
      <c r="B76">
        <v>1</v>
      </c>
      <c r="C76">
        <v>1.5069444444452529</v>
      </c>
      <c r="D76">
        <v>0</v>
      </c>
      <c r="E76">
        <v>0</v>
      </c>
      <c r="F76">
        <v>0</v>
      </c>
      <c r="G76">
        <v>0</v>
      </c>
      <c r="H76" s="1">
        <f t="shared" si="5"/>
        <v>0</v>
      </c>
      <c r="I76" s="1">
        <f t="shared" si="6"/>
        <v>0</v>
      </c>
      <c r="J76" s="1">
        <f t="shared" si="7"/>
        <v>0</v>
      </c>
      <c r="K76" s="1">
        <f t="shared" si="8"/>
        <v>0</v>
      </c>
    </row>
    <row r="77" spans="1:11" x14ac:dyDescent="0.35">
      <c r="A77" t="s">
        <v>43</v>
      </c>
      <c r="B77">
        <v>1</v>
      </c>
      <c r="C77">
        <v>1.9256944444423425</v>
      </c>
      <c r="D77">
        <v>0</v>
      </c>
      <c r="E77">
        <v>0</v>
      </c>
      <c r="F77">
        <v>0</v>
      </c>
      <c r="G77">
        <v>0</v>
      </c>
      <c r="H77" s="1">
        <f t="shared" si="5"/>
        <v>0</v>
      </c>
      <c r="I77" s="1">
        <f t="shared" si="6"/>
        <v>0</v>
      </c>
      <c r="J77" s="1">
        <f t="shared" si="7"/>
        <v>0</v>
      </c>
      <c r="K77" s="1">
        <f t="shared" si="8"/>
        <v>0</v>
      </c>
    </row>
    <row r="78" spans="1:11" x14ac:dyDescent="0.35">
      <c r="A78" t="s">
        <v>49</v>
      </c>
      <c r="B78">
        <v>1</v>
      </c>
      <c r="C78">
        <v>4.3055555550381541E-2</v>
      </c>
      <c r="D78">
        <v>0</v>
      </c>
      <c r="E78">
        <v>0</v>
      </c>
      <c r="F78">
        <v>0</v>
      </c>
      <c r="G78">
        <v>0</v>
      </c>
      <c r="H78" s="1">
        <f t="shared" si="5"/>
        <v>0</v>
      </c>
      <c r="I78" s="1">
        <f t="shared" si="6"/>
        <v>0</v>
      </c>
      <c r="J78" s="1">
        <f t="shared" si="7"/>
        <v>0</v>
      </c>
      <c r="K78" s="1">
        <f t="shared" si="8"/>
        <v>0</v>
      </c>
    </row>
    <row r="79" spans="1:11" x14ac:dyDescent="0.35">
      <c r="A79" t="s">
        <v>50</v>
      </c>
      <c r="B79">
        <v>1</v>
      </c>
      <c r="C79">
        <v>9.7340277777839219</v>
      </c>
      <c r="D79">
        <v>1</v>
      </c>
      <c r="E79">
        <v>0</v>
      </c>
      <c r="F79">
        <v>0</v>
      </c>
      <c r="G79">
        <v>0</v>
      </c>
      <c r="H79" s="1">
        <f t="shared" si="5"/>
        <v>1</v>
      </c>
      <c r="I79" s="1">
        <f t="shared" si="6"/>
        <v>0</v>
      </c>
      <c r="J79" s="1">
        <f t="shared" si="7"/>
        <v>0</v>
      </c>
      <c r="K79" s="1">
        <f t="shared" si="8"/>
        <v>0</v>
      </c>
    </row>
    <row r="80" spans="1:11" x14ac:dyDescent="0.35">
      <c r="A80" t="s">
        <v>81</v>
      </c>
      <c r="B80">
        <v>1</v>
      </c>
      <c r="C80">
        <v>1.46875</v>
      </c>
      <c r="D80">
        <v>0</v>
      </c>
      <c r="E80">
        <v>0</v>
      </c>
      <c r="F80">
        <v>0</v>
      </c>
      <c r="G80">
        <v>0</v>
      </c>
      <c r="H80" s="1">
        <f t="shared" si="5"/>
        <v>0</v>
      </c>
      <c r="I80" s="1">
        <f t="shared" si="6"/>
        <v>0</v>
      </c>
      <c r="J80" s="1">
        <f t="shared" si="7"/>
        <v>0</v>
      </c>
      <c r="K80" s="1">
        <f t="shared" si="8"/>
        <v>0</v>
      </c>
    </row>
    <row r="81" spans="1:11" x14ac:dyDescent="0.35">
      <c r="A81" t="s">
        <v>90</v>
      </c>
      <c r="B81">
        <v>1</v>
      </c>
      <c r="C81">
        <v>0.49027777777519077</v>
      </c>
      <c r="D81">
        <v>0</v>
      </c>
      <c r="E81">
        <v>0</v>
      </c>
      <c r="F81">
        <v>0</v>
      </c>
      <c r="G81">
        <v>0</v>
      </c>
      <c r="H81" s="1">
        <f t="shared" si="5"/>
        <v>0</v>
      </c>
      <c r="I81" s="1">
        <f t="shared" si="6"/>
        <v>0</v>
      </c>
      <c r="J81" s="1">
        <f t="shared" si="7"/>
        <v>0</v>
      </c>
      <c r="K81" s="1">
        <f t="shared" si="8"/>
        <v>0</v>
      </c>
    </row>
    <row r="82" spans="1:11" x14ac:dyDescent="0.35">
      <c r="A82" t="s">
        <v>41</v>
      </c>
      <c r="B82">
        <v>1</v>
      </c>
      <c r="C82">
        <v>9.1541666666671517</v>
      </c>
      <c r="D82">
        <v>1</v>
      </c>
      <c r="E82">
        <v>0</v>
      </c>
      <c r="F82">
        <v>0</v>
      </c>
      <c r="G82">
        <v>0</v>
      </c>
      <c r="H82" s="1">
        <f t="shared" si="5"/>
        <v>1</v>
      </c>
      <c r="I82" s="1">
        <f t="shared" si="6"/>
        <v>0</v>
      </c>
      <c r="J82" s="1">
        <f t="shared" si="7"/>
        <v>0</v>
      </c>
      <c r="K82" s="1">
        <f t="shared" si="8"/>
        <v>0</v>
      </c>
    </row>
    <row r="83" spans="1:11" x14ac:dyDescent="0.35">
      <c r="A83" t="s">
        <v>89</v>
      </c>
      <c r="B83">
        <v>1</v>
      </c>
      <c r="C83">
        <v>7.4305555557657499E-2</v>
      </c>
      <c r="D83">
        <v>0</v>
      </c>
      <c r="E83">
        <v>0</v>
      </c>
      <c r="F83">
        <v>0</v>
      </c>
      <c r="G83">
        <v>0</v>
      </c>
      <c r="H83" s="1">
        <f t="shared" si="5"/>
        <v>0</v>
      </c>
      <c r="I83" s="1">
        <f t="shared" si="6"/>
        <v>0</v>
      </c>
      <c r="J83" s="1">
        <f t="shared" si="7"/>
        <v>0</v>
      </c>
      <c r="K83" s="1">
        <f t="shared" si="8"/>
        <v>0</v>
      </c>
    </row>
    <row r="84" spans="1:11" x14ac:dyDescent="0.35">
      <c r="A84" t="s">
        <v>88</v>
      </c>
      <c r="B84">
        <v>1</v>
      </c>
      <c r="C84">
        <v>4.702777777776646</v>
      </c>
      <c r="D84">
        <v>0</v>
      </c>
      <c r="E84">
        <v>0</v>
      </c>
      <c r="F84">
        <v>0</v>
      </c>
      <c r="G84">
        <v>0</v>
      </c>
      <c r="H84" s="1">
        <f t="shared" si="5"/>
        <v>0</v>
      </c>
      <c r="I84" s="1">
        <f t="shared" si="6"/>
        <v>0</v>
      </c>
      <c r="J84" s="1">
        <f t="shared" si="7"/>
        <v>0</v>
      </c>
      <c r="K84" s="1">
        <f t="shared" si="8"/>
        <v>0</v>
      </c>
    </row>
    <row r="85" spans="1:11" x14ac:dyDescent="0.35">
      <c r="A85" t="s">
        <v>66</v>
      </c>
      <c r="B85">
        <v>1</v>
      </c>
      <c r="C85">
        <v>1.1999999999970896</v>
      </c>
      <c r="D85">
        <v>0</v>
      </c>
      <c r="E85">
        <v>0</v>
      </c>
      <c r="F85">
        <v>0</v>
      </c>
      <c r="G85">
        <v>0</v>
      </c>
      <c r="H85" s="1">
        <f t="shared" si="5"/>
        <v>0</v>
      </c>
      <c r="I85" s="1">
        <f t="shared" si="6"/>
        <v>0</v>
      </c>
      <c r="J85" s="1">
        <f t="shared" si="7"/>
        <v>0</v>
      </c>
      <c r="K85" s="1">
        <f t="shared" si="8"/>
        <v>0</v>
      </c>
    </row>
    <row r="86" spans="1:11" x14ac:dyDescent="0.35">
      <c r="A86" t="s">
        <v>60</v>
      </c>
      <c r="B86">
        <v>1</v>
      </c>
      <c r="C86">
        <v>0.60347222222480923</v>
      </c>
      <c r="D86">
        <v>0</v>
      </c>
      <c r="E86">
        <v>0</v>
      </c>
      <c r="F86">
        <v>0</v>
      </c>
      <c r="G86">
        <v>0</v>
      </c>
      <c r="H86" s="1">
        <f t="shared" si="5"/>
        <v>0</v>
      </c>
      <c r="I86" s="1">
        <f t="shared" si="6"/>
        <v>0</v>
      </c>
      <c r="J86" s="1">
        <f t="shared" si="7"/>
        <v>0</v>
      </c>
      <c r="K86" s="1">
        <f t="shared" si="8"/>
        <v>0</v>
      </c>
    </row>
    <row r="87" spans="1:11" x14ac:dyDescent="0.35">
      <c r="A87" t="s">
        <v>93</v>
      </c>
      <c r="B87">
        <v>1</v>
      </c>
      <c r="C87">
        <v>0.12361111111385981</v>
      </c>
      <c r="D87">
        <v>0</v>
      </c>
      <c r="E87">
        <v>0</v>
      </c>
      <c r="F87">
        <v>0</v>
      </c>
      <c r="G87">
        <v>0</v>
      </c>
      <c r="H87" s="1">
        <f t="shared" si="5"/>
        <v>0</v>
      </c>
      <c r="I87" s="1">
        <f t="shared" si="6"/>
        <v>0</v>
      </c>
      <c r="J87" s="1">
        <f t="shared" si="7"/>
        <v>0</v>
      </c>
      <c r="K87" s="1">
        <f t="shared" si="8"/>
        <v>0</v>
      </c>
    </row>
    <row r="88" spans="1:11" x14ac:dyDescent="0.35">
      <c r="A88" t="s">
        <v>40</v>
      </c>
      <c r="B88">
        <v>1</v>
      </c>
      <c r="C88">
        <v>6.944444467080757E-4</v>
      </c>
      <c r="D88">
        <v>0</v>
      </c>
      <c r="E88">
        <v>0</v>
      </c>
      <c r="F88">
        <v>0</v>
      </c>
      <c r="G88">
        <v>0</v>
      </c>
      <c r="H88" s="1">
        <f t="shared" si="5"/>
        <v>0</v>
      </c>
      <c r="I88" s="1">
        <f t="shared" si="6"/>
        <v>0</v>
      </c>
      <c r="J88" s="1">
        <f t="shared" si="7"/>
        <v>0</v>
      </c>
      <c r="K88" s="1">
        <f t="shared" si="8"/>
        <v>0</v>
      </c>
    </row>
    <row r="89" spans="1:11" x14ac:dyDescent="0.35">
      <c r="A89" t="s">
        <v>68</v>
      </c>
      <c r="B89">
        <v>1</v>
      </c>
      <c r="C89">
        <v>0.26736111110949423</v>
      </c>
      <c r="D89">
        <v>0</v>
      </c>
      <c r="E89">
        <v>0</v>
      </c>
      <c r="F89">
        <v>0</v>
      </c>
      <c r="G89">
        <v>0</v>
      </c>
      <c r="H89" s="1">
        <f t="shared" si="5"/>
        <v>0</v>
      </c>
      <c r="I89" s="1">
        <f t="shared" si="6"/>
        <v>0</v>
      </c>
      <c r="J89" s="1">
        <f t="shared" si="7"/>
        <v>0</v>
      </c>
      <c r="K89" s="1">
        <f t="shared" si="8"/>
        <v>0</v>
      </c>
    </row>
    <row r="90" spans="1:11" x14ac:dyDescent="0.35">
      <c r="A90" t="s">
        <v>76</v>
      </c>
      <c r="B90">
        <v>1</v>
      </c>
      <c r="C90">
        <v>1.0708333333313931</v>
      </c>
      <c r="D90">
        <v>0</v>
      </c>
      <c r="E90">
        <v>0</v>
      </c>
      <c r="F90">
        <v>0</v>
      </c>
      <c r="G90">
        <v>0</v>
      </c>
      <c r="H90" s="1">
        <f t="shared" si="5"/>
        <v>0</v>
      </c>
      <c r="I90" s="1">
        <f t="shared" si="6"/>
        <v>0</v>
      </c>
      <c r="J90" s="1">
        <f t="shared" si="7"/>
        <v>0</v>
      </c>
      <c r="K90" s="1">
        <f t="shared" si="8"/>
        <v>0</v>
      </c>
    </row>
    <row r="91" spans="1:11" x14ac:dyDescent="0.35">
      <c r="A91" t="s">
        <v>45</v>
      </c>
      <c r="B91">
        <v>1</v>
      </c>
      <c r="C91">
        <v>0.33680555555474712</v>
      </c>
      <c r="D91">
        <v>0</v>
      </c>
      <c r="E91">
        <v>0</v>
      </c>
      <c r="F91">
        <v>0</v>
      </c>
      <c r="G91">
        <v>0</v>
      </c>
      <c r="H91" s="1">
        <f t="shared" si="5"/>
        <v>0</v>
      </c>
      <c r="I91" s="1">
        <f t="shared" si="6"/>
        <v>0</v>
      </c>
      <c r="J91" s="1">
        <f t="shared" si="7"/>
        <v>0</v>
      </c>
      <c r="K91" s="1">
        <f t="shared" si="8"/>
        <v>0</v>
      </c>
    </row>
    <row r="92" spans="1:11" x14ac:dyDescent="0.35">
      <c r="A92" t="s">
        <v>64</v>
      </c>
      <c r="B92">
        <v>1</v>
      </c>
      <c r="C92">
        <v>3.9583333338669036E-2</v>
      </c>
      <c r="D92">
        <v>0</v>
      </c>
      <c r="E92">
        <v>0</v>
      </c>
      <c r="F92">
        <v>0</v>
      </c>
      <c r="G92">
        <v>0</v>
      </c>
      <c r="H92" s="1">
        <f t="shared" si="5"/>
        <v>0</v>
      </c>
      <c r="I92" s="1">
        <f t="shared" si="6"/>
        <v>0</v>
      </c>
      <c r="J92" s="1">
        <f t="shared" si="7"/>
        <v>0</v>
      </c>
      <c r="K92" s="1">
        <f t="shared" si="8"/>
        <v>0</v>
      </c>
    </row>
    <row r="93" spans="1:11" x14ac:dyDescent="0.35">
      <c r="A93" t="s">
        <v>52</v>
      </c>
      <c r="B93">
        <v>1</v>
      </c>
      <c r="C93">
        <v>4.1666666664241347E-2</v>
      </c>
      <c r="D93">
        <v>0</v>
      </c>
      <c r="E93">
        <v>0</v>
      </c>
      <c r="F93">
        <v>0</v>
      </c>
      <c r="G93">
        <v>0</v>
      </c>
      <c r="H93" s="1">
        <f t="shared" si="5"/>
        <v>0</v>
      </c>
      <c r="I93" s="1">
        <f t="shared" si="6"/>
        <v>0</v>
      </c>
      <c r="J93" s="1">
        <f t="shared" si="7"/>
        <v>0</v>
      </c>
      <c r="K93" s="1">
        <f t="shared" si="8"/>
        <v>0</v>
      </c>
    </row>
    <row r="94" spans="1:11" x14ac:dyDescent="0.35">
      <c r="A94" t="s">
        <v>37</v>
      </c>
      <c r="B94">
        <v>1</v>
      </c>
      <c r="C94">
        <v>2.2215277777795563</v>
      </c>
      <c r="D94">
        <v>0</v>
      </c>
      <c r="E94">
        <v>0</v>
      </c>
      <c r="F94">
        <v>0</v>
      </c>
      <c r="G94">
        <v>0</v>
      </c>
      <c r="H94" s="1">
        <f t="shared" si="5"/>
        <v>0</v>
      </c>
      <c r="I94" s="1">
        <f t="shared" si="6"/>
        <v>0</v>
      </c>
      <c r="J94" s="1">
        <f t="shared" si="7"/>
        <v>0</v>
      </c>
      <c r="K94" s="1">
        <f t="shared" si="8"/>
        <v>0</v>
      </c>
    </row>
    <row r="95" spans="1:11" x14ac:dyDescent="0.35">
      <c r="A95" t="s">
        <v>74</v>
      </c>
      <c r="B95">
        <v>1</v>
      </c>
      <c r="C95">
        <v>7.4999999997089617E-2</v>
      </c>
      <c r="D95">
        <v>0</v>
      </c>
      <c r="E95">
        <v>0</v>
      </c>
      <c r="F95">
        <v>0</v>
      </c>
      <c r="G95">
        <v>0</v>
      </c>
      <c r="H95" s="1">
        <f t="shared" si="5"/>
        <v>0</v>
      </c>
      <c r="I95" s="1">
        <f t="shared" si="6"/>
        <v>0</v>
      </c>
      <c r="J95" s="1">
        <f t="shared" si="7"/>
        <v>0</v>
      </c>
      <c r="K95" s="1">
        <f t="shared" si="8"/>
        <v>0</v>
      </c>
    </row>
    <row r="96" spans="1:11" x14ac:dyDescent="0.35">
      <c r="A96" t="s">
        <v>18</v>
      </c>
      <c r="B96">
        <v>1</v>
      </c>
      <c r="C96">
        <v>3.8548611111109494</v>
      </c>
      <c r="D96">
        <v>0</v>
      </c>
      <c r="E96">
        <v>0</v>
      </c>
      <c r="F96">
        <v>0</v>
      </c>
      <c r="G96">
        <v>0</v>
      </c>
      <c r="H96" s="1">
        <f t="shared" si="5"/>
        <v>0</v>
      </c>
      <c r="I96" s="1">
        <f t="shared" si="6"/>
        <v>0</v>
      </c>
      <c r="J96" s="1">
        <f t="shared" si="7"/>
        <v>0</v>
      </c>
      <c r="K96" s="1">
        <f t="shared" si="8"/>
        <v>0</v>
      </c>
    </row>
    <row r="97" spans="1:11" x14ac:dyDescent="0.35">
      <c r="A97" t="s">
        <v>44</v>
      </c>
      <c r="B97">
        <v>1</v>
      </c>
      <c r="C97">
        <v>0.18472222222771961</v>
      </c>
      <c r="D97">
        <v>0</v>
      </c>
      <c r="E97">
        <v>0</v>
      </c>
      <c r="F97">
        <v>0</v>
      </c>
      <c r="G97">
        <v>0</v>
      </c>
      <c r="H97" s="1">
        <f t="shared" si="5"/>
        <v>0</v>
      </c>
      <c r="I97" s="1">
        <f t="shared" si="6"/>
        <v>0</v>
      </c>
      <c r="J97" s="1">
        <f t="shared" si="7"/>
        <v>0</v>
      </c>
      <c r="K97" s="1">
        <f t="shared" si="8"/>
        <v>0</v>
      </c>
    </row>
    <row r="98" spans="1:11" x14ac:dyDescent="0.35">
      <c r="A98" t="s">
        <v>92</v>
      </c>
      <c r="B98">
        <v>1</v>
      </c>
      <c r="C98">
        <v>0.62847222221898846</v>
      </c>
      <c r="D98">
        <v>0</v>
      </c>
      <c r="E98">
        <v>0</v>
      </c>
      <c r="F98">
        <v>0</v>
      </c>
      <c r="G98">
        <v>0</v>
      </c>
      <c r="H98" s="1">
        <f t="shared" si="5"/>
        <v>0</v>
      </c>
      <c r="I98" s="1">
        <f t="shared" si="6"/>
        <v>0</v>
      </c>
      <c r="J98" s="1">
        <f t="shared" si="7"/>
        <v>0</v>
      </c>
      <c r="K98" s="1">
        <f t="shared" si="8"/>
        <v>0</v>
      </c>
    </row>
    <row r="99" spans="1:11" x14ac:dyDescent="0.35">
      <c r="H99" s="1"/>
      <c r="I99" s="1"/>
      <c r="J99" s="1"/>
      <c r="K99" s="1"/>
    </row>
    <row r="100" spans="1:11" x14ac:dyDescent="0.35">
      <c r="A100" t="s">
        <v>97</v>
      </c>
      <c r="B100">
        <v>5017</v>
      </c>
      <c r="C100">
        <v>8.4134034560273001</v>
      </c>
      <c r="D100">
        <v>1611</v>
      </c>
      <c r="E100">
        <v>864</v>
      </c>
      <c r="F100">
        <v>505</v>
      </c>
      <c r="G100">
        <v>309</v>
      </c>
      <c r="H100" s="1">
        <f t="shared" si="5"/>
        <v>0.32110823201116206</v>
      </c>
      <c r="I100" s="1">
        <f t="shared" si="6"/>
        <v>0.17221447079928243</v>
      </c>
      <c r="J100" s="1">
        <f t="shared" si="7"/>
        <v>0.10065776360374726</v>
      </c>
      <c r="K100" s="1">
        <f t="shared" si="8"/>
        <v>6.159059198724337E-2</v>
      </c>
    </row>
    <row r="102" spans="1:11" x14ac:dyDescent="0.35">
      <c r="A102" t="s">
        <v>109</v>
      </c>
      <c r="H102">
        <f>CORREL($C2:$C98,H2:H98)</f>
        <v>0.81996360610961716</v>
      </c>
      <c r="I102">
        <f t="shared" ref="I102:K102" si="9">CORREL($C2:$C98,I2:I98)</f>
        <v>0.87982575784644357</v>
      </c>
      <c r="J102">
        <f t="shared" si="9"/>
        <v>0.88947807567791159</v>
      </c>
      <c r="K102">
        <f t="shared" si="9"/>
        <v>0.87000579517984766</v>
      </c>
    </row>
    <row r="103" spans="1:11" x14ac:dyDescent="0.35">
      <c r="A103" t="s">
        <v>110</v>
      </c>
      <c r="H103">
        <f>CORREL($C2:$C41,H2:H41)</f>
        <v>0.9580277469405224</v>
      </c>
      <c r="I103">
        <f t="shared" ref="I103:K103" si="10">CORREL($C2:$C41,I2:I41)</f>
        <v>0.98098060860414138</v>
      </c>
      <c r="J103">
        <f t="shared" si="10"/>
        <v>0.97222107148119585</v>
      </c>
      <c r="K103">
        <f t="shared" si="10"/>
        <v>0.94137753420437187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4B868-0248-48BD-B9B7-46A61FB859BC}">
  <dimension ref="A1:C43"/>
  <sheetViews>
    <sheetView tabSelected="1" workbookViewId="0">
      <pane ySplit="1" topLeftCell="A2" activePane="bottomLeft" state="frozen"/>
      <selection pane="bottomLeft"/>
    </sheetView>
  </sheetViews>
  <sheetFormatPr defaultRowHeight="14.5" x14ac:dyDescent="0.35"/>
  <cols>
    <col min="1" max="3" width="12.6328125" customWidth="1"/>
  </cols>
  <sheetData>
    <row r="1" spans="1:3" s="6" customFormat="1" ht="72.5" customHeight="1" x14ac:dyDescent="0.35">
      <c r="A1" s="6" t="s">
        <v>98</v>
      </c>
      <c r="B1" s="7" t="s">
        <v>152</v>
      </c>
      <c r="C1" s="7" t="s">
        <v>153</v>
      </c>
    </row>
    <row r="2" spans="1:3" x14ac:dyDescent="0.35">
      <c r="A2" t="s">
        <v>112</v>
      </c>
      <c r="B2">
        <v>46</v>
      </c>
      <c r="C2">
        <v>0</v>
      </c>
    </row>
    <row r="3" spans="1:3" x14ac:dyDescent="0.35">
      <c r="A3" t="s">
        <v>113</v>
      </c>
      <c r="B3">
        <v>65</v>
      </c>
      <c r="C3">
        <v>1</v>
      </c>
    </row>
    <row r="4" spans="1:3" x14ac:dyDescent="0.35">
      <c r="A4" t="s">
        <v>114</v>
      </c>
      <c r="B4">
        <v>25</v>
      </c>
      <c r="C4">
        <v>0</v>
      </c>
    </row>
    <row r="5" spans="1:3" x14ac:dyDescent="0.35">
      <c r="A5" t="s">
        <v>115</v>
      </c>
      <c r="B5">
        <v>35</v>
      </c>
      <c r="C5">
        <v>1</v>
      </c>
    </row>
    <row r="6" spans="1:3" x14ac:dyDescent="0.35">
      <c r="A6" t="s">
        <v>116</v>
      </c>
      <c r="B6">
        <v>27</v>
      </c>
      <c r="C6">
        <v>0</v>
      </c>
    </row>
    <row r="7" spans="1:3" x14ac:dyDescent="0.35">
      <c r="A7" t="s">
        <v>117</v>
      </c>
      <c r="B7">
        <v>123</v>
      </c>
      <c r="C7">
        <v>16</v>
      </c>
    </row>
    <row r="8" spans="1:3" x14ac:dyDescent="0.35">
      <c r="A8" t="s">
        <v>118</v>
      </c>
      <c r="B8">
        <v>33</v>
      </c>
      <c r="C8">
        <v>0</v>
      </c>
    </row>
    <row r="9" spans="1:3" x14ac:dyDescent="0.35">
      <c r="A9" t="s">
        <v>119</v>
      </c>
      <c r="B9">
        <v>331</v>
      </c>
      <c r="C9">
        <v>59</v>
      </c>
    </row>
    <row r="10" spans="1:3" x14ac:dyDescent="0.35">
      <c r="A10" t="s">
        <v>120</v>
      </c>
      <c r="B10">
        <v>36</v>
      </c>
      <c r="C10">
        <v>0</v>
      </c>
    </row>
    <row r="11" spans="1:3" x14ac:dyDescent="0.35">
      <c r="A11" t="s">
        <v>121</v>
      </c>
      <c r="B11">
        <v>232</v>
      </c>
      <c r="C11">
        <v>48</v>
      </c>
    </row>
    <row r="12" spans="1:3" x14ac:dyDescent="0.35">
      <c r="A12" t="s">
        <v>122</v>
      </c>
      <c r="B12">
        <v>72</v>
      </c>
      <c r="C12">
        <v>21</v>
      </c>
    </row>
    <row r="13" spans="1:3" x14ac:dyDescent="0.35">
      <c r="A13" t="s">
        <v>123</v>
      </c>
      <c r="B13">
        <v>22</v>
      </c>
      <c r="C13">
        <v>0</v>
      </c>
    </row>
    <row r="14" spans="1:3" x14ac:dyDescent="0.35">
      <c r="A14" t="s">
        <v>124</v>
      </c>
      <c r="B14">
        <v>69</v>
      </c>
      <c r="C14">
        <v>1</v>
      </c>
    </row>
    <row r="15" spans="1:3" x14ac:dyDescent="0.35">
      <c r="A15" t="s">
        <v>125</v>
      </c>
      <c r="B15">
        <v>29</v>
      </c>
      <c r="C15">
        <v>0</v>
      </c>
    </row>
    <row r="16" spans="1:3" x14ac:dyDescent="0.35">
      <c r="A16" t="s">
        <v>126</v>
      </c>
      <c r="B16">
        <v>387</v>
      </c>
      <c r="C16">
        <v>63</v>
      </c>
    </row>
    <row r="17" spans="1:3" x14ac:dyDescent="0.35">
      <c r="A17" t="s">
        <v>127</v>
      </c>
      <c r="B17">
        <v>149</v>
      </c>
      <c r="C17">
        <v>46</v>
      </c>
    </row>
    <row r="18" spans="1:3" x14ac:dyDescent="0.35">
      <c r="A18" t="s">
        <v>128</v>
      </c>
      <c r="B18">
        <v>269</v>
      </c>
      <c r="C18">
        <v>78</v>
      </c>
    </row>
    <row r="19" spans="1:3" x14ac:dyDescent="0.35">
      <c r="A19" t="s">
        <v>129</v>
      </c>
      <c r="B19">
        <v>32</v>
      </c>
      <c r="C19">
        <v>7</v>
      </c>
    </row>
    <row r="20" spans="1:3" x14ac:dyDescent="0.35">
      <c r="A20" t="s">
        <v>130</v>
      </c>
      <c r="B20">
        <v>60</v>
      </c>
      <c r="C20">
        <v>6</v>
      </c>
    </row>
    <row r="21" spans="1:3" x14ac:dyDescent="0.35">
      <c r="A21" t="s">
        <v>131</v>
      </c>
      <c r="B21">
        <v>20</v>
      </c>
      <c r="C21">
        <v>2</v>
      </c>
    </row>
    <row r="22" spans="1:3" x14ac:dyDescent="0.35">
      <c r="A22" t="s">
        <v>132</v>
      </c>
      <c r="B22">
        <v>11</v>
      </c>
      <c r="C22">
        <v>0</v>
      </c>
    </row>
    <row r="23" spans="1:3" x14ac:dyDescent="0.35">
      <c r="A23" t="s">
        <v>133</v>
      </c>
      <c r="B23">
        <v>230</v>
      </c>
      <c r="C23">
        <v>53</v>
      </c>
    </row>
    <row r="24" spans="1:3" x14ac:dyDescent="0.35">
      <c r="A24" t="s">
        <v>134</v>
      </c>
      <c r="B24">
        <v>295</v>
      </c>
      <c r="C24">
        <v>38</v>
      </c>
    </row>
    <row r="25" spans="1:3" x14ac:dyDescent="0.35">
      <c r="A25" t="s">
        <v>135</v>
      </c>
      <c r="B25">
        <v>101</v>
      </c>
      <c r="C25">
        <v>30</v>
      </c>
    </row>
    <row r="26" spans="1:3" x14ac:dyDescent="0.35">
      <c r="A26" t="s">
        <v>136</v>
      </c>
      <c r="B26">
        <v>56</v>
      </c>
      <c r="C26">
        <v>15</v>
      </c>
    </row>
    <row r="27" spans="1:3" x14ac:dyDescent="0.35">
      <c r="A27" t="s">
        <v>137</v>
      </c>
      <c r="B27">
        <v>65</v>
      </c>
      <c r="C27">
        <v>0</v>
      </c>
    </row>
    <row r="28" spans="1:3" x14ac:dyDescent="0.35">
      <c r="A28" t="s">
        <v>138</v>
      </c>
      <c r="B28">
        <v>183</v>
      </c>
      <c r="C28">
        <v>27</v>
      </c>
    </row>
    <row r="29" spans="1:3" x14ac:dyDescent="0.35">
      <c r="A29" t="s">
        <v>139</v>
      </c>
      <c r="B29">
        <v>187</v>
      </c>
      <c r="C29">
        <v>26</v>
      </c>
    </row>
    <row r="30" spans="1:3" x14ac:dyDescent="0.35">
      <c r="A30" t="s">
        <v>140</v>
      </c>
      <c r="B30">
        <v>28</v>
      </c>
      <c r="C30">
        <v>0</v>
      </c>
    </row>
    <row r="31" spans="1:3" x14ac:dyDescent="0.35">
      <c r="A31" t="s">
        <v>141</v>
      </c>
      <c r="B31">
        <v>376</v>
      </c>
      <c r="C31">
        <v>88</v>
      </c>
    </row>
    <row r="32" spans="1:3" x14ac:dyDescent="0.35">
      <c r="A32" t="s">
        <v>142</v>
      </c>
      <c r="B32">
        <v>68</v>
      </c>
      <c r="C32">
        <v>2</v>
      </c>
    </row>
    <row r="33" spans="1:3" x14ac:dyDescent="0.35">
      <c r="A33" t="s">
        <v>143</v>
      </c>
      <c r="B33">
        <v>46</v>
      </c>
      <c r="C33">
        <v>0</v>
      </c>
    </row>
    <row r="34" spans="1:3" x14ac:dyDescent="0.35">
      <c r="A34" t="s">
        <v>144</v>
      </c>
      <c r="B34">
        <v>248</v>
      </c>
      <c r="C34">
        <v>70</v>
      </c>
    </row>
    <row r="35" spans="1:3" x14ac:dyDescent="0.35">
      <c r="A35" t="s">
        <v>145</v>
      </c>
      <c r="B35">
        <v>60</v>
      </c>
      <c r="C35">
        <v>0</v>
      </c>
    </row>
    <row r="36" spans="1:3" x14ac:dyDescent="0.35">
      <c r="A36" t="s">
        <v>146</v>
      </c>
      <c r="B36">
        <v>314</v>
      </c>
      <c r="C36">
        <v>66</v>
      </c>
    </row>
    <row r="37" spans="1:3" x14ac:dyDescent="0.35">
      <c r="A37" t="s">
        <v>147</v>
      </c>
      <c r="B37">
        <v>15</v>
      </c>
      <c r="C37">
        <v>0</v>
      </c>
    </row>
    <row r="38" spans="1:3" x14ac:dyDescent="0.35">
      <c r="A38" t="s">
        <v>148</v>
      </c>
      <c r="B38">
        <v>253</v>
      </c>
      <c r="C38">
        <v>39</v>
      </c>
    </row>
    <row r="39" spans="1:3" x14ac:dyDescent="0.35">
      <c r="A39" t="s">
        <v>149</v>
      </c>
      <c r="B39">
        <v>52</v>
      </c>
      <c r="C39">
        <v>2</v>
      </c>
    </row>
    <row r="40" spans="1:3" x14ac:dyDescent="0.35">
      <c r="A40" t="s">
        <v>150</v>
      </c>
      <c r="B40">
        <v>32</v>
      </c>
      <c r="C40">
        <v>1</v>
      </c>
    </row>
    <row r="41" spans="1:3" x14ac:dyDescent="0.35">
      <c r="A41" t="s">
        <v>151</v>
      </c>
      <c r="B41">
        <v>229</v>
      </c>
      <c r="C41">
        <v>57</v>
      </c>
    </row>
    <row r="43" spans="1:3" s="3" customFormat="1" x14ac:dyDescent="0.35">
      <c r="A43" s="3" t="s">
        <v>111</v>
      </c>
      <c r="B43" s="3">
        <f>SUM(B2:B42)</f>
        <v>4911</v>
      </c>
      <c r="C43" s="3">
        <f>SUM(C2:C42)</f>
        <v>863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21720-6407-47E3-978D-C4F42EBE1D60}">
  <dimension ref="A1:D43"/>
  <sheetViews>
    <sheetView workbookViewId="0">
      <pane ySplit="1" topLeftCell="A2" activePane="bottomLeft" state="frozen"/>
      <selection pane="bottomLeft" activeCell="D2" sqref="D2"/>
    </sheetView>
  </sheetViews>
  <sheetFormatPr defaultRowHeight="14.5" x14ac:dyDescent="0.35"/>
  <cols>
    <col min="1" max="3" width="12.6328125" customWidth="1"/>
    <col min="4" max="4" width="12.6328125" style="1" customWidth="1"/>
  </cols>
  <sheetData>
    <row r="1" spans="1:4" s="6" customFormat="1" ht="72.5" customHeight="1" x14ac:dyDescent="0.35">
      <c r="A1" s="6" t="s">
        <v>98</v>
      </c>
      <c r="B1" s="7" t="s">
        <v>152</v>
      </c>
      <c r="C1" s="7" t="s">
        <v>153</v>
      </c>
      <c r="D1" s="7" t="s">
        <v>154</v>
      </c>
    </row>
    <row r="2" spans="1:4" x14ac:dyDescent="0.35">
      <c r="A2" t="s">
        <v>112</v>
      </c>
      <c r="B2">
        <v>46</v>
      </c>
      <c r="C2">
        <v>0</v>
      </c>
      <c r="D2" s="1">
        <f>C2/B2</f>
        <v>0</v>
      </c>
    </row>
    <row r="3" spans="1:4" x14ac:dyDescent="0.35">
      <c r="A3" t="s">
        <v>113</v>
      </c>
      <c r="B3">
        <v>65</v>
      </c>
      <c r="C3">
        <v>1</v>
      </c>
      <c r="D3" s="1">
        <f>C3/B3</f>
        <v>1.5384615384615385E-2</v>
      </c>
    </row>
    <row r="4" spans="1:4" x14ac:dyDescent="0.35">
      <c r="A4" t="s">
        <v>114</v>
      </c>
      <c r="B4">
        <v>25</v>
      </c>
      <c r="C4">
        <v>0</v>
      </c>
      <c r="D4" s="1">
        <f>C4/B4</f>
        <v>0</v>
      </c>
    </row>
    <row r="5" spans="1:4" x14ac:dyDescent="0.35">
      <c r="A5" t="s">
        <v>115</v>
      </c>
      <c r="B5">
        <v>35</v>
      </c>
      <c r="C5">
        <v>1</v>
      </c>
      <c r="D5" s="1">
        <f>C5/B5</f>
        <v>2.8571428571428571E-2</v>
      </c>
    </row>
    <row r="6" spans="1:4" x14ac:dyDescent="0.35">
      <c r="A6" t="s">
        <v>116</v>
      </c>
      <c r="B6">
        <v>27</v>
      </c>
      <c r="C6">
        <v>0</v>
      </c>
      <c r="D6" s="1">
        <f>C6/B6</f>
        <v>0</v>
      </c>
    </row>
    <row r="7" spans="1:4" x14ac:dyDescent="0.35">
      <c r="A7" t="s">
        <v>117</v>
      </c>
      <c r="B7">
        <v>123</v>
      </c>
      <c r="C7">
        <v>16</v>
      </c>
      <c r="D7" s="1">
        <f>C7/B7</f>
        <v>0.13008130081300814</v>
      </c>
    </row>
    <row r="8" spans="1:4" x14ac:dyDescent="0.35">
      <c r="A8" t="s">
        <v>118</v>
      </c>
      <c r="B8">
        <v>33</v>
      </c>
      <c r="C8">
        <v>0</v>
      </c>
      <c r="D8" s="1">
        <f>C8/B8</f>
        <v>0</v>
      </c>
    </row>
    <row r="9" spans="1:4" x14ac:dyDescent="0.35">
      <c r="A9" t="s">
        <v>119</v>
      </c>
      <c r="B9">
        <v>331</v>
      </c>
      <c r="C9">
        <v>59</v>
      </c>
      <c r="D9" s="1">
        <f>C9/B9</f>
        <v>0.1782477341389728</v>
      </c>
    </row>
    <row r="10" spans="1:4" x14ac:dyDescent="0.35">
      <c r="A10" t="s">
        <v>120</v>
      </c>
      <c r="B10">
        <v>36</v>
      </c>
      <c r="C10">
        <v>0</v>
      </c>
      <c r="D10" s="1">
        <f>C10/B10</f>
        <v>0</v>
      </c>
    </row>
    <row r="11" spans="1:4" x14ac:dyDescent="0.35">
      <c r="A11" t="s">
        <v>121</v>
      </c>
      <c r="B11">
        <v>232</v>
      </c>
      <c r="C11">
        <v>48</v>
      </c>
      <c r="D11" s="1">
        <f>C11/B11</f>
        <v>0.20689655172413793</v>
      </c>
    </row>
    <row r="12" spans="1:4" x14ac:dyDescent="0.35">
      <c r="A12" t="s">
        <v>122</v>
      </c>
      <c r="B12">
        <v>72</v>
      </c>
      <c r="C12">
        <v>21</v>
      </c>
      <c r="D12" s="1">
        <f>C12/B12</f>
        <v>0.29166666666666669</v>
      </c>
    </row>
    <row r="13" spans="1:4" x14ac:dyDescent="0.35">
      <c r="A13" t="s">
        <v>123</v>
      </c>
      <c r="B13">
        <v>22</v>
      </c>
      <c r="C13">
        <v>0</v>
      </c>
      <c r="D13" s="1">
        <f>C13/B13</f>
        <v>0</v>
      </c>
    </row>
    <row r="14" spans="1:4" x14ac:dyDescent="0.35">
      <c r="A14" t="s">
        <v>124</v>
      </c>
      <c r="B14">
        <v>69</v>
      </c>
      <c r="C14">
        <v>1</v>
      </c>
      <c r="D14" s="1">
        <f>C14/B14</f>
        <v>1.4492753623188406E-2</v>
      </c>
    </row>
    <row r="15" spans="1:4" x14ac:dyDescent="0.35">
      <c r="A15" t="s">
        <v>125</v>
      </c>
      <c r="B15">
        <v>29</v>
      </c>
      <c r="C15">
        <v>0</v>
      </c>
      <c r="D15" s="1">
        <f>C15/B15</f>
        <v>0</v>
      </c>
    </row>
    <row r="16" spans="1:4" x14ac:dyDescent="0.35">
      <c r="A16" t="s">
        <v>126</v>
      </c>
      <c r="B16">
        <v>387</v>
      </c>
      <c r="C16">
        <v>63</v>
      </c>
      <c r="D16" s="1">
        <f>C16/B16</f>
        <v>0.16279069767441862</v>
      </c>
    </row>
    <row r="17" spans="1:4" x14ac:dyDescent="0.35">
      <c r="A17" t="s">
        <v>127</v>
      </c>
      <c r="B17">
        <v>149</v>
      </c>
      <c r="C17">
        <v>46</v>
      </c>
      <c r="D17" s="1">
        <f>C17/B17</f>
        <v>0.3087248322147651</v>
      </c>
    </row>
    <row r="18" spans="1:4" x14ac:dyDescent="0.35">
      <c r="A18" t="s">
        <v>128</v>
      </c>
      <c r="B18">
        <v>269</v>
      </c>
      <c r="C18">
        <v>78</v>
      </c>
      <c r="D18" s="1">
        <f>C18/B18</f>
        <v>0.2899628252788104</v>
      </c>
    </row>
    <row r="19" spans="1:4" x14ac:dyDescent="0.35">
      <c r="A19" t="s">
        <v>129</v>
      </c>
      <c r="B19">
        <v>32</v>
      </c>
      <c r="C19">
        <v>7</v>
      </c>
      <c r="D19" s="1">
        <f>C19/B19</f>
        <v>0.21875</v>
      </c>
    </row>
    <row r="20" spans="1:4" x14ac:dyDescent="0.35">
      <c r="A20" t="s">
        <v>130</v>
      </c>
      <c r="B20">
        <v>60</v>
      </c>
      <c r="C20">
        <v>6</v>
      </c>
      <c r="D20" s="1">
        <f>C20/B20</f>
        <v>0.1</v>
      </c>
    </row>
    <row r="21" spans="1:4" x14ac:dyDescent="0.35">
      <c r="A21" t="s">
        <v>131</v>
      </c>
      <c r="B21">
        <v>20</v>
      </c>
      <c r="C21">
        <v>2</v>
      </c>
      <c r="D21" s="1">
        <f>C21/B21</f>
        <v>0.1</v>
      </c>
    </row>
    <row r="22" spans="1:4" x14ac:dyDescent="0.35">
      <c r="A22" t="s">
        <v>132</v>
      </c>
      <c r="B22">
        <v>11</v>
      </c>
      <c r="C22">
        <v>0</v>
      </c>
      <c r="D22" s="1">
        <f>C22/B22</f>
        <v>0</v>
      </c>
    </row>
    <row r="23" spans="1:4" x14ac:dyDescent="0.35">
      <c r="A23" t="s">
        <v>133</v>
      </c>
      <c r="B23">
        <v>230</v>
      </c>
      <c r="C23">
        <v>53</v>
      </c>
      <c r="D23" s="1">
        <f>C23/B23</f>
        <v>0.23043478260869565</v>
      </c>
    </row>
    <row r="24" spans="1:4" x14ac:dyDescent="0.35">
      <c r="A24" t="s">
        <v>134</v>
      </c>
      <c r="B24">
        <v>295</v>
      </c>
      <c r="C24">
        <v>38</v>
      </c>
      <c r="D24" s="1">
        <f>C24/B24</f>
        <v>0.12881355932203389</v>
      </c>
    </row>
    <row r="25" spans="1:4" x14ac:dyDescent="0.35">
      <c r="A25" t="s">
        <v>135</v>
      </c>
      <c r="B25">
        <v>101</v>
      </c>
      <c r="C25">
        <v>30</v>
      </c>
      <c r="D25" s="1">
        <f>C25/B25</f>
        <v>0.29702970297029702</v>
      </c>
    </row>
    <row r="26" spans="1:4" x14ac:dyDescent="0.35">
      <c r="A26" t="s">
        <v>136</v>
      </c>
      <c r="B26">
        <v>56</v>
      </c>
      <c r="C26">
        <v>15</v>
      </c>
      <c r="D26" s="1">
        <f>C26/B26</f>
        <v>0.26785714285714285</v>
      </c>
    </row>
    <row r="27" spans="1:4" x14ac:dyDescent="0.35">
      <c r="A27" t="s">
        <v>137</v>
      </c>
      <c r="B27">
        <v>65</v>
      </c>
      <c r="C27">
        <v>0</v>
      </c>
      <c r="D27" s="1">
        <f>C27/B27</f>
        <v>0</v>
      </c>
    </row>
    <row r="28" spans="1:4" x14ac:dyDescent="0.35">
      <c r="A28" t="s">
        <v>138</v>
      </c>
      <c r="B28">
        <v>183</v>
      </c>
      <c r="C28">
        <v>27</v>
      </c>
      <c r="D28" s="1">
        <f>C28/B28</f>
        <v>0.14754098360655737</v>
      </c>
    </row>
    <row r="29" spans="1:4" x14ac:dyDescent="0.35">
      <c r="A29" t="s">
        <v>139</v>
      </c>
      <c r="B29">
        <v>187</v>
      </c>
      <c r="C29">
        <v>26</v>
      </c>
      <c r="D29" s="1">
        <f>C29/B29</f>
        <v>0.13903743315508021</v>
      </c>
    </row>
    <row r="30" spans="1:4" x14ac:dyDescent="0.35">
      <c r="A30" t="s">
        <v>140</v>
      </c>
      <c r="B30">
        <v>28</v>
      </c>
      <c r="C30">
        <v>0</v>
      </c>
      <c r="D30" s="1">
        <f>C30/B30</f>
        <v>0</v>
      </c>
    </row>
    <row r="31" spans="1:4" x14ac:dyDescent="0.35">
      <c r="A31" t="s">
        <v>141</v>
      </c>
      <c r="B31">
        <v>376</v>
      </c>
      <c r="C31">
        <v>88</v>
      </c>
      <c r="D31" s="1">
        <f>C31/B31</f>
        <v>0.23404255319148937</v>
      </c>
    </row>
    <row r="32" spans="1:4" x14ac:dyDescent="0.35">
      <c r="A32" t="s">
        <v>142</v>
      </c>
      <c r="B32">
        <v>68</v>
      </c>
      <c r="C32">
        <v>2</v>
      </c>
      <c r="D32" s="1">
        <f>C32/B32</f>
        <v>2.9411764705882353E-2</v>
      </c>
    </row>
    <row r="33" spans="1:4" x14ac:dyDescent="0.35">
      <c r="A33" t="s">
        <v>143</v>
      </c>
      <c r="B33">
        <v>46</v>
      </c>
      <c r="C33">
        <v>0</v>
      </c>
      <c r="D33" s="1">
        <f>C33/B33</f>
        <v>0</v>
      </c>
    </row>
    <row r="34" spans="1:4" x14ac:dyDescent="0.35">
      <c r="A34" t="s">
        <v>144</v>
      </c>
      <c r="B34">
        <v>248</v>
      </c>
      <c r="C34">
        <v>70</v>
      </c>
      <c r="D34" s="1">
        <f>C34/B34</f>
        <v>0.28225806451612906</v>
      </c>
    </row>
    <row r="35" spans="1:4" x14ac:dyDescent="0.35">
      <c r="A35" t="s">
        <v>145</v>
      </c>
      <c r="B35">
        <v>60</v>
      </c>
      <c r="C35">
        <v>0</v>
      </c>
      <c r="D35" s="1">
        <f>C35/B35</f>
        <v>0</v>
      </c>
    </row>
    <row r="36" spans="1:4" x14ac:dyDescent="0.35">
      <c r="A36" t="s">
        <v>146</v>
      </c>
      <c r="B36">
        <v>314</v>
      </c>
      <c r="C36">
        <v>66</v>
      </c>
      <c r="D36" s="1">
        <f>C36/B36</f>
        <v>0.21019108280254778</v>
      </c>
    </row>
    <row r="37" spans="1:4" x14ac:dyDescent="0.35">
      <c r="A37" t="s">
        <v>147</v>
      </c>
      <c r="B37">
        <v>15</v>
      </c>
      <c r="C37">
        <v>0</v>
      </c>
      <c r="D37" s="1">
        <f>C37/B37</f>
        <v>0</v>
      </c>
    </row>
    <row r="38" spans="1:4" x14ac:dyDescent="0.35">
      <c r="A38" t="s">
        <v>148</v>
      </c>
      <c r="B38">
        <v>253</v>
      </c>
      <c r="C38">
        <v>39</v>
      </c>
      <c r="D38" s="1">
        <f>C38/B38</f>
        <v>0.1541501976284585</v>
      </c>
    </row>
    <row r="39" spans="1:4" x14ac:dyDescent="0.35">
      <c r="A39" t="s">
        <v>149</v>
      </c>
      <c r="B39">
        <v>52</v>
      </c>
      <c r="C39">
        <v>2</v>
      </c>
      <c r="D39" s="1">
        <f>C39/B39</f>
        <v>3.8461538461538464E-2</v>
      </c>
    </row>
    <row r="40" spans="1:4" x14ac:dyDescent="0.35">
      <c r="A40" t="s">
        <v>150</v>
      </c>
      <c r="B40">
        <v>32</v>
      </c>
      <c r="C40">
        <v>1</v>
      </c>
      <c r="D40" s="1">
        <f>C40/B40</f>
        <v>3.125E-2</v>
      </c>
    </row>
    <row r="41" spans="1:4" x14ac:dyDescent="0.35">
      <c r="A41" t="s">
        <v>151</v>
      </c>
      <c r="B41">
        <v>229</v>
      </c>
      <c r="C41">
        <v>57</v>
      </c>
      <c r="D41" s="1">
        <f>C41/B41</f>
        <v>0.24890829694323144</v>
      </c>
    </row>
    <row r="43" spans="1:4" s="3" customFormat="1" x14ac:dyDescent="0.35">
      <c r="A43" s="3" t="s">
        <v>111</v>
      </c>
      <c r="B43" s="3">
        <f>SUM(B2:B42)</f>
        <v>4911</v>
      </c>
      <c r="C43" s="3">
        <f>SUM(C2:C42)</f>
        <v>863</v>
      </c>
      <c r="D43" s="4">
        <f>C43/B43</f>
        <v>0.17572795764610058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A2EE7-BD82-406B-95EC-AE1836A782CC}">
  <dimension ref="A1:E43"/>
  <sheetViews>
    <sheetView workbookViewId="0">
      <pane ySplit="1" topLeftCell="A2" activePane="bottomLeft" state="frozen"/>
      <selection pane="bottomLeft"/>
    </sheetView>
  </sheetViews>
  <sheetFormatPr defaultRowHeight="14.5" x14ac:dyDescent="0.35"/>
  <cols>
    <col min="1" max="3" width="12.6328125" customWidth="1"/>
    <col min="4" max="4" width="12.6328125" style="1" customWidth="1"/>
    <col min="5" max="5" width="12.6328125" customWidth="1"/>
  </cols>
  <sheetData>
    <row r="1" spans="1:5" s="6" customFormat="1" ht="72.5" customHeight="1" x14ac:dyDescent="0.35">
      <c r="A1" s="6" t="s">
        <v>98</v>
      </c>
      <c r="B1" s="7" t="s">
        <v>152</v>
      </c>
      <c r="C1" s="7" t="s">
        <v>153</v>
      </c>
      <c r="D1" s="7" t="s">
        <v>154</v>
      </c>
      <c r="E1" s="7" t="s">
        <v>155</v>
      </c>
    </row>
    <row r="2" spans="1:5" x14ac:dyDescent="0.35">
      <c r="A2" t="s">
        <v>112</v>
      </c>
      <c r="B2">
        <v>46</v>
      </c>
      <c r="C2">
        <v>0</v>
      </c>
      <c r="D2" s="1">
        <f>C2/B2</f>
        <v>0</v>
      </c>
      <c r="E2" s="1">
        <f>D$43</f>
        <v>0.17572795764610058</v>
      </c>
    </row>
    <row r="3" spans="1:5" x14ac:dyDescent="0.35">
      <c r="A3" t="s">
        <v>113</v>
      </c>
      <c r="B3">
        <v>65</v>
      </c>
      <c r="C3">
        <v>1</v>
      </c>
      <c r="D3" s="1">
        <f>C3/B3</f>
        <v>1.5384615384615385E-2</v>
      </c>
      <c r="E3" s="1">
        <f>D$43</f>
        <v>0.17572795764610058</v>
      </c>
    </row>
    <row r="4" spans="1:5" x14ac:dyDescent="0.35">
      <c r="A4" t="s">
        <v>114</v>
      </c>
      <c r="B4">
        <v>25</v>
      </c>
      <c r="C4">
        <v>0</v>
      </c>
      <c r="D4" s="1">
        <f>C4/B4</f>
        <v>0</v>
      </c>
      <c r="E4" s="1">
        <f>D$43</f>
        <v>0.17572795764610058</v>
      </c>
    </row>
    <row r="5" spans="1:5" x14ac:dyDescent="0.35">
      <c r="A5" t="s">
        <v>115</v>
      </c>
      <c r="B5">
        <v>35</v>
      </c>
      <c r="C5">
        <v>1</v>
      </c>
      <c r="D5" s="1">
        <f>C5/B5</f>
        <v>2.8571428571428571E-2</v>
      </c>
      <c r="E5" s="1">
        <f>D$43</f>
        <v>0.17572795764610058</v>
      </c>
    </row>
    <row r="6" spans="1:5" x14ac:dyDescent="0.35">
      <c r="A6" t="s">
        <v>116</v>
      </c>
      <c r="B6">
        <v>27</v>
      </c>
      <c r="C6">
        <v>0</v>
      </c>
      <c r="D6" s="1">
        <f>C6/B6</f>
        <v>0</v>
      </c>
      <c r="E6" s="1">
        <f>D$43</f>
        <v>0.17572795764610058</v>
      </c>
    </row>
    <row r="7" spans="1:5" x14ac:dyDescent="0.35">
      <c r="A7" t="s">
        <v>117</v>
      </c>
      <c r="B7">
        <v>123</v>
      </c>
      <c r="C7">
        <v>16</v>
      </c>
      <c r="D7" s="1">
        <f>C7/B7</f>
        <v>0.13008130081300814</v>
      </c>
      <c r="E7" s="1">
        <f>D$43</f>
        <v>0.17572795764610058</v>
      </c>
    </row>
    <row r="8" spans="1:5" x14ac:dyDescent="0.35">
      <c r="A8" t="s">
        <v>118</v>
      </c>
      <c r="B8">
        <v>33</v>
      </c>
      <c r="C8">
        <v>0</v>
      </c>
      <c r="D8" s="1">
        <f>C8/B8</f>
        <v>0</v>
      </c>
      <c r="E8" s="1">
        <f>D$43</f>
        <v>0.17572795764610058</v>
      </c>
    </row>
    <row r="9" spans="1:5" x14ac:dyDescent="0.35">
      <c r="A9" t="s">
        <v>119</v>
      </c>
      <c r="B9">
        <v>331</v>
      </c>
      <c r="C9">
        <v>59</v>
      </c>
      <c r="D9" s="1">
        <f>C9/B9</f>
        <v>0.1782477341389728</v>
      </c>
      <c r="E9" s="1">
        <f>D$43</f>
        <v>0.17572795764610058</v>
      </c>
    </row>
    <row r="10" spans="1:5" x14ac:dyDescent="0.35">
      <c r="A10" t="s">
        <v>120</v>
      </c>
      <c r="B10">
        <v>36</v>
      </c>
      <c r="C10">
        <v>0</v>
      </c>
      <c r="D10" s="1">
        <f>C10/B10</f>
        <v>0</v>
      </c>
      <c r="E10" s="1">
        <f>D$43</f>
        <v>0.17572795764610058</v>
      </c>
    </row>
    <row r="11" spans="1:5" x14ac:dyDescent="0.35">
      <c r="A11" t="s">
        <v>121</v>
      </c>
      <c r="B11">
        <v>232</v>
      </c>
      <c r="C11">
        <v>48</v>
      </c>
      <c r="D11" s="1">
        <f>C11/B11</f>
        <v>0.20689655172413793</v>
      </c>
      <c r="E11" s="1">
        <f>D$43</f>
        <v>0.17572795764610058</v>
      </c>
    </row>
    <row r="12" spans="1:5" x14ac:dyDescent="0.35">
      <c r="A12" t="s">
        <v>122</v>
      </c>
      <c r="B12">
        <v>72</v>
      </c>
      <c r="C12">
        <v>21</v>
      </c>
      <c r="D12" s="1">
        <f>C12/B12</f>
        <v>0.29166666666666669</v>
      </c>
      <c r="E12" s="1">
        <f>D$43</f>
        <v>0.17572795764610058</v>
      </c>
    </row>
    <row r="13" spans="1:5" x14ac:dyDescent="0.35">
      <c r="A13" t="s">
        <v>123</v>
      </c>
      <c r="B13">
        <v>22</v>
      </c>
      <c r="C13">
        <v>0</v>
      </c>
      <c r="D13" s="1">
        <f>C13/B13</f>
        <v>0</v>
      </c>
      <c r="E13" s="1">
        <f>D$43</f>
        <v>0.17572795764610058</v>
      </c>
    </row>
    <row r="14" spans="1:5" x14ac:dyDescent="0.35">
      <c r="A14" t="s">
        <v>124</v>
      </c>
      <c r="B14">
        <v>69</v>
      </c>
      <c r="C14">
        <v>1</v>
      </c>
      <c r="D14" s="1">
        <f>C14/B14</f>
        <v>1.4492753623188406E-2</v>
      </c>
      <c r="E14" s="1">
        <f>D$43</f>
        <v>0.17572795764610058</v>
      </c>
    </row>
    <row r="15" spans="1:5" x14ac:dyDescent="0.35">
      <c r="A15" t="s">
        <v>125</v>
      </c>
      <c r="B15">
        <v>29</v>
      </c>
      <c r="C15">
        <v>0</v>
      </c>
      <c r="D15" s="1">
        <f>C15/B15</f>
        <v>0</v>
      </c>
      <c r="E15" s="1">
        <f>D$43</f>
        <v>0.17572795764610058</v>
      </c>
    </row>
    <row r="16" spans="1:5" x14ac:dyDescent="0.35">
      <c r="A16" t="s">
        <v>126</v>
      </c>
      <c r="B16">
        <v>387</v>
      </c>
      <c r="C16">
        <v>63</v>
      </c>
      <c r="D16" s="1">
        <f>C16/B16</f>
        <v>0.16279069767441862</v>
      </c>
      <c r="E16" s="1">
        <f>D$43</f>
        <v>0.17572795764610058</v>
      </c>
    </row>
    <row r="17" spans="1:5" x14ac:dyDescent="0.35">
      <c r="A17" t="s">
        <v>127</v>
      </c>
      <c r="B17">
        <v>149</v>
      </c>
      <c r="C17">
        <v>46</v>
      </c>
      <c r="D17" s="1">
        <f>C17/B17</f>
        <v>0.3087248322147651</v>
      </c>
      <c r="E17" s="1">
        <f>D$43</f>
        <v>0.17572795764610058</v>
      </c>
    </row>
    <row r="18" spans="1:5" x14ac:dyDescent="0.35">
      <c r="A18" t="s">
        <v>128</v>
      </c>
      <c r="B18">
        <v>269</v>
      </c>
      <c r="C18">
        <v>78</v>
      </c>
      <c r="D18" s="1">
        <f>C18/B18</f>
        <v>0.2899628252788104</v>
      </c>
      <c r="E18" s="1">
        <f>D$43</f>
        <v>0.17572795764610058</v>
      </c>
    </row>
    <row r="19" spans="1:5" x14ac:dyDescent="0.35">
      <c r="A19" t="s">
        <v>129</v>
      </c>
      <c r="B19">
        <v>32</v>
      </c>
      <c r="C19">
        <v>7</v>
      </c>
      <c r="D19" s="1">
        <f>C19/B19</f>
        <v>0.21875</v>
      </c>
      <c r="E19" s="1">
        <f>D$43</f>
        <v>0.17572795764610058</v>
      </c>
    </row>
    <row r="20" spans="1:5" x14ac:dyDescent="0.35">
      <c r="A20" t="s">
        <v>130</v>
      </c>
      <c r="B20">
        <v>60</v>
      </c>
      <c r="C20">
        <v>6</v>
      </c>
      <c r="D20" s="1">
        <f>C20/B20</f>
        <v>0.1</v>
      </c>
      <c r="E20" s="1">
        <f>D$43</f>
        <v>0.17572795764610058</v>
      </c>
    </row>
    <row r="21" spans="1:5" x14ac:dyDescent="0.35">
      <c r="A21" t="s">
        <v>131</v>
      </c>
      <c r="B21">
        <v>20</v>
      </c>
      <c r="C21">
        <v>2</v>
      </c>
      <c r="D21" s="1">
        <f>C21/B21</f>
        <v>0.1</v>
      </c>
      <c r="E21" s="1">
        <f>D$43</f>
        <v>0.17572795764610058</v>
      </c>
    </row>
    <row r="22" spans="1:5" x14ac:dyDescent="0.35">
      <c r="A22" t="s">
        <v>132</v>
      </c>
      <c r="B22">
        <v>11</v>
      </c>
      <c r="C22">
        <v>0</v>
      </c>
      <c r="D22" s="1">
        <f>C22/B22</f>
        <v>0</v>
      </c>
      <c r="E22" s="1">
        <f>D$43</f>
        <v>0.17572795764610058</v>
      </c>
    </row>
    <row r="23" spans="1:5" x14ac:dyDescent="0.35">
      <c r="A23" t="s">
        <v>133</v>
      </c>
      <c r="B23">
        <v>230</v>
      </c>
      <c r="C23">
        <v>53</v>
      </c>
      <c r="D23" s="1">
        <f>C23/B23</f>
        <v>0.23043478260869565</v>
      </c>
      <c r="E23" s="1">
        <f>D$43</f>
        <v>0.17572795764610058</v>
      </c>
    </row>
    <row r="24" spans="1:5" x14ac:dyDescent="0.35">
      <c r="A24" t="s">
        <v>134</v>
      </c>
      <c r="B24">
        <v>295</v>
      </c>
      <c r="C24">
        <v>38</v>
      </c>
      <c r="D24" s="1">
        <f>C24/B24</f>
        <v>0.12881355932203389</v>
      </c>
      <c r="E24" s="1">
        <f>D$43</f>
        <v>0.17572795764610058</v>
      </c>
    </row>
    <row r="25" spans="1:5" x14ac:dyDescent="0.35">
      <c r="A25" t="s">
        <v>135</v>
      </c>
      <c r="B25">
        <v>101</v>
      </c>
      <c r="C25">
        <v>30</v>
      </c>
      <c r="D25" s="1">
        <f>C25/B25</f>
        <v>0.29702970297029702</v>
      </c>
      <c r="E25" s="1">
        <f>D$43</f>
        <v>0.17572795764610058</v>
      </c>
    </row>
    <row r="26" spans="1:5" x14ac:dyDescent="0.35">
      <c r="A26" t="s">
        <v>136</v>
      </c>
      <c r="B26">
        <v>56</v>
      </c>
      <c r="C26">
        <v>15</v>
      </c>
      <c r="D26" s="1">
        <f>C26/B26</f>
        <v>0.26785714285714285</v>
      </c>
      <c r="E26" s="1">
        <f>D$43</f>
        <v>0.17572795764610058</v>
      </c>
    </row>
    <row r="27" spans="1:5" x14ac:dyDescent="0.35">
      <c r="A27" t="s">
        <v>137</v>
      </c>
      <c r="B27">
        <v>65</v>
      </c>
      <c r="C27">
        <v>0</v>
      </c>
      <c r="D27" s="1">
        <f>C27/B27</f>
        <v>0</v>
      </c>
      <c r="E27" s="1">
        <f>D$43</f>
        <v>0.17572795764610058</v>
      </c>
    </row>
    <row r="28" spans="1:5" x14ac:dyDescent="0.35">
      <c r="A28" t="s">
        <v>138</v>
      </c>
      <c r="B28">
        <v>183</v>
      </c>
      <c r="C28">
        <v>27</v>
      </c>
      <c r="D28" s="1">
        <f>C28/B28</f>
        <v>0.14754098360655737</v>
      </c>
      <c r="E28" s="1">
        <f>D$43</f>
        <v>0.17572795764610058</v>
      </c>
    </row>
    <row r="29" spans="1:5" x14ac:dyDescent="0.35">
      <c r="A29" t="s">
        <v>139</v>
      </c>
      <c r="B29">
        <v>187</v>
      </c>
      <c r="C29">
        <v>26</v>
      </c>
      <c r="D29" s="1">
        <f>C29/B29</f>
        <v>0.13903743315508021</v>
      </c>
      <c r="E29" s="1">
        <f>D$43</f>
        <v>0.17572795764610058</v>
      </c>
    </row>
    <row r="30" spans="1:5" x14ac:dyDescent="0.35">
      <c r="A30" t="s">
        <v>140</v>
      </c>
      <c r="B30">
        <v>28</v>
      </c>
      <c r="C30">
        <v>0</v>
      </c>
      <c r="D30" s="1">
        <f>C30/B30</f>
        <v>0</v>
      </c>
      <c r="E30" s="1">
        <f>D$43</f>
        <v>0.17572795764610058</v>
      </c>
    </row>
    <row r="31" spans="1:5" x14ac:dyDescent="0.35">
      <c r="A31" t="s">
        <v>141</v>
      </c>
      <c r="B31">
        <v>376</v>
      </c>
      <c r="C31">
        <v>88</v>
      </c>
      <c r="D31" s="1">
        <f>C31/B31</f>
        <v>0.23404255319148937</v>
      </c>
      <c r="E31" s="1">
        <f>D$43</f>
        <v>0.17572795764610058</v>
      </c>
    </row>
    <row r="32" spans="1:5" x14ac:dyDescent="0.35">
      <c r="A32" t="s">
        <v>142</v>
      </c>
      <c r="B32">
        <v>68</v>
      </c>
      <c r="C32">
        <v>2</v>
      </c>
      <c r="D32" s="1">
        <f>C32/B32</f>
        <v>2.9411764705882353E-2</v>
      </c>
      <c r="E32" s="1">
        <f>D$43</f>
        <v>0.17572795764610058</v>
      </c>
    </row>
    <row r="33" spans="1:5" x14ac:dyDescent="0.35">
      <c r="A33" t="s">
        <v>143</v>
      </c>
      <c r="B33">
        <v>46</v>
      </c>
      <c r="C33">
        <v>0</v>
      </c>
      <c r="D33" s="1">
        <f>C33/B33</f>
        <v>0</v>
      </c>
      <c r="E33" s="1">
        <f>D$43</f>
        <v>0.17572795764610058</v>
      </c>
    </row>
    <row r="34" spans="1:5" x14ac:dyDescent="0.35">
      <c r="A34" t="s">
        <v>144</v>
      </c>
      <c r="B34">
        <v>248</v>
      </c>
      <c r="C34">
        <v>70</v>
      </c>
      <c r="D34" s="1">
        <f>C34/B34</f>
        <v>0.28225806451612906</v>
      </c>
      <c r="E34" s="1">
        <f>D$43</f>
        <v>0.17572795764610058</v>
      </c>
    </row>
    <row r="35" spans="1:5" x14ac:dyDescent="0.35">
      <c r="A35" t="s">
        <v>145</v>
      </c>
      <c r="B35">
        <v>60</v>
      </c>
      <c r="C35">
        <v>0</v>
      </c>
      <c r="D35" s="1">
        <f>C35/B35</f>
        <v>0</v>
      </c>
      <c r="E35" s="1">
        <f>D$43</f>
        <v>0.17572795764610058</v>
      </c>
    </row>
    <row r="36" spans="1:5" x14ac:dyDescent="0.35">
      <c r="A36" t="s">
        <v>146</v>
      </c>
      <c r="B36">
        <v>314</v>
      </c>
      <c r="C36">
        <v>66</v>
      </c>
      <c r="D36" s="1">
        <f>C36/B36</f>
        <v>0.21019108280254778</v>
      </c>
      <c r="E36" s="1">
        <f>D$43</f>
        <v>0.17572795764610058</v>
      </c>
    </row>
    <row r="37" spans="1:5" x14ac:dyDescent="0.35">
      <c r="A37" t="s">
        <v>147</v>
      </c>
      <c r="B37">
        <v>15</v>
      </c>
      <c r="C37">
        <v>0</v>
      </c>
      <c r="D37" s="1">
        <f>C37/B37</f>
        <v>0</v>
      </c>
      <c r="E37" s="1">
        <f>D$43</f>
        <v>0.17572795764610058</v>
      </c>
    </row>
    <row r="38" spans="1:5" x14ac:dyDescent="0.35">
      <c r="A38" t="s">
        <v>148</v>
      </c>
      <c r="B38">
        <v>253</v>
      </c>
      <c r="C38">
        <v>39</v>
      </c>
      <c r="D38" s="1">
        <f>C38/B38</f>
        <v>0.1541501976284585</v>
      </c>
      <c r="E38" s="1">
        <f>D$43</f>
        <v>0.17572795764610058</v>
      </c>
    </row>
    <row r="39" spans="1:5" x14ac:dyDescent="0.35">
      <c r="A39" t="s">
        <v>149</v>
      </c>
      <c r="B39">
        <v>52</v>
      </c>
      <c r="C39">
        <v>2</v>
      </c>
      <c r="D39" s="1">
        <f>C39/B39</f>
        <v>3.8461538461538464E-2</v>
      </c>
      <c r="E39" s="1">
        <f>D$43</f>
        <v>0.17572795764610058</v>
      </c>
    </row>
    <row r="40" spans="1:5" x14ac:dyDescent="0.35">
      <c r="A40" t="s">
        <v>150</v>
      </c>
      <c r="B40">
        <v>32</v>
      </c>
      <c r="C40">
        <v>1</v>
      </c>
      <c r="D40" s="1">
        <f>C40/B40</f>
        <v>3.125E-2</v>
      </c>
      <c r="E40" s="1">
        <f>D$43</f>
        <v>0.17572795764610058</v>
      </c>
    </row>
    <row r="41" spans="1:5" x14ac:dyDescent="0.35">
      <c r="A41" t="s">
        <v>151</v>
      </c>
      <c r="B41">
        <v>229</v>
      </c>
      <c r="C41">
        <v>57</v>
      </c>
      <c r="D41" s="1">
        <f>C41/B41</f>
        <v>0.24890829694323144</v>
      </c>
      <c r="E41" s="1">
        <f>D$43</f>
        <v>0.17572795764610058</v>
      </c>
    </row>
    <row r="43" spans="1:5" s="3" customFormat="1" x14ac:dyDescent="0.35">
      <c r="A43" s="3" t="s">
        <v>111</v>
      </c>
      <c r="B43" s="3">
        <f>SUM(B2:B42)</f>
        <v>4911</v>
      </c>
      <c r="C43" s="3">
        <f>SUM(C2:C42)</f>
        <v>863</v>
      </c>
      <c r="D43" s="4">
        <f>C43/B43</f>
        <v>0.17572795764610058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19CAF-5CA1-4793-8D36-F06A5165C973}">
  <dimension ref="A1:F43"/>
  <sheetViews>
    <sheetView workbookViewId="0">
      <pane ySplit="1" topLeftCell="A2" activePane="bottomLeft" state="frozen"/>
      <selection pane="bottomLeft"/>
    </sheetView>
  </sheetViews>
  <sheetFormatPr defaultRowHeight="14.5" x14ac:dyDescent="0.35"/>
  <cols>
    <col min="1" max="3" width="12.6328125" customWidth="1"/>
    <col min="4" max="4" width="12.6328125" style="1" customWidth="1"/>
    <col min="5" max="6" width="12.6328125" customWidth="1"/>
  </cols>
  <sheetData>
    <row r="1" spans="1:6" s="6" customFormat="1" ht="72.5" x14ac:dyDescent="0.35">
      <c r="A1" s="6" t="s">
        <v>98</v>
      </c>
      <c r="B1" s="7" t="s">
        <v>152</v>
      </c>
      <c r="C1" s="7" t="s">
        <v>153</v>
      </c>
      <c r="D1" s="7" t="s">
        <v>154</v>
      </c>
      <c r="E1" s="7" t="s">
        <v>155</v>
      </c>
      <c r="F1" s="7" t="s">
        <v>156</v>
      </c>
    </row>
    <row r="2" spans="1:6" x14ac:dyDescent="0.35">
      <c r="A2" t="s">
        <v>112</v>
      </c>
      <c r="B2">
        <v>46</v>
      </c>
      <c r="C2">
        <v>0</v>
      </c>
      <c r="D2" s="1">
        <f>C2/B2</f>
        <v>0</v>
      </c>
      <c r="E2" s="1">
        <f>D$43</f>
        <v>0.17572795764610058</v>
      </c>
      <c r="F2" s="5">
        <f>SQRT((E2*(1-E2))/B2)</f>
        <v>5.6114719945070689E-2</v>
      </c>
    </row>
    <row r="3" spans="1:6" x14ac:dyDescent="0.35">
      <c r="A3" t="s">
        <v>113</v>
      </c>
      <c r="B3">
        <v>65</v>
      </c>
      <c r="C3">
        <v>1</v>
      </c>
      <c r="D3" s="1">
        <f>C3/B3</f>
        <v>1.5384615384615385E-2</v>
      </c>
      <c r="E3" s="1">
        <f>D$43</f>
        <v>0.17572795764610058</v>
      </c>
      <c r="F3" s="5">
        <f>SQRT((E3*(1-E3))/B3)</f>
        <v>4.7206199486545745E-2</v>
      </c>
    </row>
    <row r="4" spans="1:6" x14ac:dyDescent="0.35">
      <c r="A4" t="s">
        <v>114</v>
      </c>
      <c r="B4">
        <v>25</v>
      </c>
      <c r="C4">
        <v>0</v>
      </c>
      <c r="D4" s="1">
        <f>C4/B4</f>
        <v>0</v>
      </c>
      <c r="E4" s="1">
        <f>D$43</f>
        <v>0.17572795764610058</v>
      </c>
      <c r="F4" s="5">
        <f>SQRT((E4*(1-E4))/B4)</f>
        <v>7.6117709515626089E-2</v>
      </c>
    </row>
    <row r="5" spans="1:6" x14ac:dyDescent="0.35">
      <c r="A5" t="s">
        <v>115</v>
      </c>
      <c r="B5">
        <v>35</v>
      </c>
      <c r="C5">
        <v>1</v>
      </c>
      <c r="D5" s="1">
        <f>C5/B5</f>
        <v>2.8571428571428571E-2</v>
      </c>
      <c r="E5" s="1">
        <f>D$43</f>
        <v>0.17572795764610058</v>
      </c>
      <c r="F5" s="5">
        <f>SQRT((E5*(1-E5))/B5)</f>
        <v>6.4331206057320678E-2</v>
      </c>
    </row>
    <row r="6" spans="1:6" x14ac:dyDescent="0.35">
      <c r="A6" t="s">
        <v>116</v>
      </c>
      <c r="B6">
        <v>27</v>
      </c>
      <c r="C6">
        <v>0</v>
      </c>
      <c r="D6" s="1">
        <f>C6/B6</f>
        <v>0</v>
      </c>
      <c r="E6" s="1">
        <f>D$43</f>
        <v>0.17572795764610058</v>
      </c>
      <c r="F6" s="5">
        <f>SQRT((E6*(1-E6))/B6)</f>
        <v>7.3244300131574097E-2</v>
      </c>
    </row>
    <row r="7" spans="1:6" x14ac:dyDescent="0.35">
      <c r="A7" t="s">
        <v>117</v>
      </c>
      <c r="B7">
        <v>123</v>
      </c>
      <c r="C7">
        <v>16</v>
      </c>
      <c r="D7" s="1">
        <f>C7/B7</f>
        <v>0.13008130081300814</v>
      </c>
      <c r="E7" s="1">
        <f>D$43</f>
        <v>0.17572795764610058</v>
      </c>
      <c r="F7" s="5">
        <f>SQRT((E7*(1-E7))/B7)</f>
        <v>3.4316513665338153E-2</v>
      </c>
    </row>
    <row r="8" spans="1:6" x14ac:dyDescent="0.35">
      <c r="A8" t="s">
        <v>118</v>
      </c>
      <c r="B8">
        <v>33</v>
      </c>
      <c r="C8">
        <v>0</v>
      </c>
      <c r="D8" s="1">
        <f>C8/B8</f>
        <v>0</v>
      </c>
      <c r="E8" s="1">
        <f>D$43</f>
        <v>0.17572795764610058</v>
      </c>
      <c r="F8" s="5">
        <f>SQRT((E8*(1-E8))/B8)</f>
        <v>6.6251962245984522E-2</v>
      </c>
    </row>
    <row r="9" spans="1:6" x14ac:dyDescent="0.35">
      <c r="A9" t="s">
        <v>119</v>
      </c>
      <c r="B9">
        <v>331</v>
      </c>
      <c r="C9">
        <v>59</v>
      </c>
      <c r="D9" s="1">
        <f>C9/B9</f>
        <v>0.1782477341389728</v>
      </c>
      <c r="E9" s="1">
        <f>D$43</f>
        <v>0.17572795764610058</v>
      </c>
      <c r="F9" s="5">
        <f>SQRT((E9*(1-E9))/B9)</f>
        <v>2.0919038477873783E-2</v>
      </c>
    </row>
    <row r="10" spans="1:6" x14ac:dyDescent="0.35">
      <c r="A10" t="s">
        <v>120</v>
      </c>
      <c r="B10">
        <v>36</v>
      </c>
      <c r="C10">
        <v>0</v>
      </c>
      <c r="D10" s="1">
        <f>C10/B10</f>
        <v>0</v>
      </c>
      <c r="E10" s="1">
        <f>D$43</f>
        <v>0.17572795764610058</v>
      </c>
      <c r="F10" s="5">
        <f>SQRT((E10*(1-E10))/B10)</f>
        <v>6.3431424596355077E-2</v>
      </c>
    </row>
    <row r="11" spans="1:6" x14ac:dyDescent="0.35">
      <c r="A11" t="s">
        <v>121</v>
      </c>
      <c r="B11">
        <v>232</v>
      </c>
      <c r="C11">
        <v>48</v>
      </c>
      <c r="D11" s="1">
        <f>C11/B11</f>
        <v>0.20689655172413793</v>
      </c>
      <c r="E11" s="1">
        <f>D$43</f>
        <v>0.17572795764610058</v>
      </c>
      <c r="F11" s="5">
        <f>SQRT((E11*(1-E11))/B11)</f>
        <v>2.4986862284873554E-2</v>
      </c>
    </row>
    <row r="12" spans="1:6" x14ac:dyDescent="0.35">
      <c r="A12" t="s">
        <v>122</v>
      </c>
      <c r="B12">
        <v>72</v>
      </c>
      <c r="C12">
        <v>21</v>
      </c>
      <c r="D12" s="1">
        <f>C12/B12</f>
        <v>0.29166666666666669</v>
      </c>
      <c r="E12" s="1">
        <f>D$43</f>
        <v>0.17572795764610058</v>
      </c>
      <c r="F12" s="5">
        <f>SQRT((E12*(1-E12))/B12)</f>
        <v>4.4852790472405833E-2</v>
      </c>
    </row>
    <row r="13" spans="1:6" x14ac:dyDescent="0.35">
      <c r="A13" t="s">
        <v>123</v>
      </c>
      <c r="B13">
        <v>22</v>
      </c>
      <c r="C13">
        <v>0</v>
      </c>
      <c r="D13" s="1">
        <f>C13/B13</f>
        <v>0</v>
      </c>
      <c r="E13" s="1">
        <f>D$43</f>
        <v>0.17572795764610058</v>
      </c>
      <c r="F13" s="5">
        <f>SQRT((E13*(1-E13))/B13)</f>
        <v>8.1141750980398733E-2</v>
      </c>
    </row>
    <row r="14" spans="1:6" x14ac:dyDescent="0.35">
      <c r="A14" t="s">
        <v>124</v>
      </c>
      <c r="B14">
        <v>69</v>
      </c>
      <c r="C14">
        <v>1</v>
      </c>
      <c r="D14" s="1">
        <f>C14/B14</f>
        <v>1.4492753623188406E-2</v>
      </c>
      <c r="E14" s="1">
        <f>D$43</f>
        <v>0.17572795764610058</v>
      </c>
      <c r="F14" s="5">
        <f>SQRT((E14*(1-E14))/B14)</f>
        <v>4.5817476974867093E-2</v>
      </c>
    </row>
    <row r="15" spans="1:6" x14ac:dyDescent="0.35">
      <c r="A15" t="s">
        <v>125</v>
      </c>
      <c r="B15">
        <v>29</v>
      </c>
      <c r="C15">
        <v>0</v>
      </c>
      <c r="D15" s="1">
        <f>C15/B15</f>
        <v>0</v>
      </c>
      <c r="E15" s="1">
        <f>D$43</f>
        <v>0.17572795764610058</v>
      </c>
      <c r="F15" s="5">
        <f>SQRT((E15*(1-E15))/B15)</f>
        <v>7.0673519048833927E-2</v>
      </c>
    </row>
    <row r="16" spans="1:6" x14ac:dyDescent="0.35">
      <c r="A16" t="s">
        <v>126</v>
      </c>
      <c r="B16">
        <v>387</v>
      </c>
      <c r="C16">
        <v>63</v>
      </c>
      <c r="D16" s="1">
        <f>C16/B16</f>
        <v>0.16279069767441862</v>
      </c>
      <c r="E16" s="1">
        <f>D$43</f>
        <v>0.17572795764610058</v>
      </c>
      <c r="F16" s="5">
        <f>SQRT((E16*(1-E16))/B16)</f>
        <v>1.9346403130209126E-2</v>
      </c>
    </row>
    <row r="17" spans="1:6" x14ac:dyDescent="0.35">
      <c r="A17" t="s">
        <v>127</v>
      </c>
      <c r="B17">
        <v>149</v>
      </c>
      <c r="C17">
        <v>46</v>
      </c>
      <c r="D17" s="1">
        <f>C17/B17</f>
        <v>0.3087248322147651</v>
      </c>
      <c r="E17" s="1">
        <f>D$43</f>
        <v>0.17572795764610058</v>
      </c>
      <c r="F17" s="5">
        <f>SQRT((E17*(1-E17))/B17)</f>
        <v>3.1179028675998401E-2</v>
      </c>
    </row>
    <row r="18" spans="1:6" x14ac:dyDescent="0.35">
      <c r="A18" t="s">
        <v>128</v>
      </c>
      <c r="B18">
        <v>269</v>
      </c>
      <c r="C18">
        <v>78</v>
      </c>
      <c r="D18" s="1">
        <f>C18/B18</f>
        <v>0.2899628252788104</v>
      </c>
      <c r="E18" s="1">
        <f>D$43</f>
        <v>0.17572795764610058</v>
      </c>
      <c r="F18" s="5">
        <f>SQRT((E18*(1-E18))/B18)</f>
        <v>2.3204893291454125E-2</v>
      </c>
    </row>
    <row r="19" spans="1:6" x14ac:dyDescent="0.35">
      <c r="A19" t="s">
        <v>129</v>
      </c>
      <c r="B19">
        <v>32</v>
      </c>
      <c r="C19">
        <v>7</v>
      </c>
      <c r="D19" s="1">
        <f>C19/B19</f>
        <v>0.21875</v>
      </c>
      <c r="E19" s="1">
        <f>D$43</f>
        <v>0.17572795764610058</v>
      </c>
      <c r="F19" s="5">
        <f>SQRT((E19*(1-E19))/B19)</f>
        <v>6.7279185708608746E-2</v>
      </c>
    </row>
    <row r="20" spans="1:6" x14ac:dyDescent="0.35">
      <c r="A20" t="s">
        <v>130</v>
      </c>
      <c r="B20">
        <v>60</v>
      </c>
      <c r="C20">
        <v>6</v>
      </c>
      <c r="D20" s="1">
        <f>C20/B20</f>
        <v>0.1</v>
      </c>
      <c r="E20" s="1">
        <f>D$43</f>
        <v>0.17572795764610058</v>
      </c>
      <c r="F20" s="5">
        <f>SQRT((E20*(1-E20))/B20)</f>
        <v>4.9133770217578948E-2</v>
      </c>
    </row>
    <row r="21" spans="1:6" x14ac:dyDescent="0.35">
      <c r="A21" t="s">
        <v>131</v>
      </c>
      <c r="B21">
        <v>20</v>
      </c>
      <c r="C21">
        <v>2</v>
      </c>
      <c r="D21" s="1">
        <f>C21/B21</f>
        <v>0.1</v>
      </c>
      <c r="E21" s="1">
        <f>D$43</f>
        <v>0.17572795764610058</v>
      </c>
      <c r="F21" s="5">
        <f>SQRT((E21*(1-E21))/B21)</f>
        <v>8.5102186384261258E-2</v>
      </c>
    </row>
    <row r="22" spans="1:6" x14ac:dyDescent="0.35">
      <c r="A22" t="s">
        <v>132</v>
      </c>
      <c r="B22">
        <v>11</v>
      </c>
      <c r="C22">
        <v>0</v>
      </c>
      <c r="D22" s="1">
        <f>C22/B22</f>
        <v>0</v>
      </c>
      <c r="E22" s="1">
        <f>D$43</f>
        <v>0.17572795764610058</v>
      </c>
      <c r="F22" s="5">
        <f>SQRT((E22*(1-E22))/B22)</f>
        <v>0.11475176471118027</v>
      </c>
    </row>
    <row r="23" spans="1:6" x14ac:dyDescent="0.35">
      <c r="A23" t="s">
        <v>133</v>
      </c>
      <c r="B23">
        <v>230</v>
      </c>
      <c r="C23">
        <v>53</v>
      </c>
      <c r="D23" s="1">
        <f>C23/B23</f>
        <v>0.23043478260869565</v>
      </c>
      <c r="E23" s="1">
        <f>D$43</f>
        <v>0.17572795764610058</v>
      </c>
      <c r="F23" s="5">
        <f>SQRT((E23*(1-E23))/B23)</f>
        <v>2.5095265667108266E-2</v>
      </c>
    </row>
    <row r="24" spans="1:6" x14ac:dyDescent="0.35">
      <c r="A24" t="s">
        <v>134</v>
      </c>
      <c r="B24">
        <v>295</v>
      </c>
      <c r="C24">
        <v>38</v>
      </c>
      <c r="D24" s="1">
        <f>C24/B24</f>
        <v>0.12881355932203389</v>
      </c>
      <c r="E24" s="1">
        <f>D$43</f>
        <v>0.17572795764610058</v>
      </c>
      <c r="F24" s="5">
        <f>SQRT((E24*(1-E24))/B24)</f>
        <v>2.215872193490814E-2</v>
      </c>
    </row>
    <row r="25" spans="1:6" x14ac:dyDescent="0.35">
      <c r="A25" t="s">
        <v>135</v>
      </c>
      <c r="B25">
        <v>101</v>
      </c>
      <c r="C25">
        <v>30</v>
      </c>
      <c r="D25" s="1">
        <f>C25/B25</f>
        <v>0.29702970297029702</v>
      </c>
      <c r="E25" s="1">
        <f>D$43</f>
        <v>0.17572795764610058</v>
      </c>
      <c r="F25" s="5">
        <f>SQRT((E25*(1-E25))/B25)</f>
        <v>3.7869975900824367E-2</v>
      </c>
    </row>
    <row r="26" spans="1:6" x14ac:dyDescent="0.35">
      <c r="A26" t="s">
        <v>136</v>
      </c>
      <c r="B26">
        <v>56</v>
      </c>
      <c r="C26">
        <v>15</v>
      </c>
      <c r="D26" s="1">
        <f>C26/B26</f>
        <v>0.26785714285714285</v>
      </c>
      <c r="E26" s="1">
        <f>D$43</f>
        <v>0.17572795764610058</v>
      </c>
      <c r="F26" s="5">
        <f>SQRT((E26*(1-E26))/B26)</f>
        <v>5.0858283941688474E-2</v>
      </c>
    </row>
    <row r="27" spans="1:6" x14ac:dyDescent="0.35">
      <c r="A27" t="s">
        <v>137</v>
      </c>
      <c r="B27">
        <v>65</v>
      </c>
      <c r="C27">
        <v>0</v>
      </c>
      <c r="D27" s="1">
        <f>C27/B27</f>
        <v>0</v>
      </c>
      <c r="E27" s="1">
        <f>D$43</f>
        <v>0.17572795764610058</v>
      </c>
      <c r="F27" s="5">
        <f>SQRT((E27*(1-E27))/B27)</f>
        <v>4.7206199486545745E-2</v>
      </c>
    </row>
    <row r="28" spans="1:6" x14ac:dyDescent="0.35">
      <c r="A28" t="s">
        <v>138</v>
      </c>
      <c r="B28">
        <v>183</v>
      </c>
      <c r="C28">
        <v>27</v>
      </c>
      <c r="D28" s="1">
        <f>C28/B28</f>
        <v>0.14754098360655737</v>
      </c>
      <c r="E28" s="1">
        <f>D$43</f>
        <v>0.17572795764610058</v>
      </c>
      <c r="F28" s="5">
        <f>SQRT((E28*(1-E28))/B28)</f>
        <v>2.8133914985146048E-2</v>
      </c>
    </row>
    <row r="29" spans="1:6" x14ac:dyDescent="0.35">
      <c r="A29" t="s">
        <v>139</v>
      </c>
      <c r="B29">
        <v>187</v>
      </c>
      <c r="C29">
        <v>26</v>
      </c>
      <c r="D29" s="1">
        <f>C29/B29</f>
        <v>0.13903743315508021</v>
      </c>
      <c r="E29" s="1">
        <f>D$43</f>
        <v>0.17572795764610058</v>
      </c>
      <c r="F29" s="5">
        <f>SQRT((E29*(1-E29))/B29)</f>
        <v>2.7831390978248324E-2</v>
      </c>
    </row>
    <row r="30" spans="1:6" x14ac:dyDescent="0.35">
      <c r="A30" t="s">
        <v>140</v>
      </c>
      <c r="B30">
        <v>28</v>
      </c>
      <c r="C30">
        <v>0</v>
      </c>
      <c r="D30" s="1">
        <f>C30/B30</f>
        <v>0</v>
      </c>
      <c r="E30" s="1">
        <f>D$43</f>
        <v>0.17572795764610058</v>
      </c>
      <c r="F30" s="5">
        <f>SQRT((E30*(1-E30))/B30)</f>
        <v>7.1924474909357633E-2</v>
      </c>
    </row>
    <row r="31" spans="1:6" x14ac:dyDescent="0.35">
      <c r="A31" t="s">
        <v>141</v>
      </c>
      <c r="B31">
        <v>376</v>
      </c>
      <c r="C31">
        <v>88</v>
      </c>
      <c r="D31" s="1">
        <f>C31/B31</f>
        <v>0.23404255319148937</v>
      </c>
      <c r="E31" s="1">
        <f>D$43</f>
        <v>0.17572795764610058</v>
      </c>
      <c r="F31" s="5">
        <f>SQRT((E31*(1-E31))/B31)</f>
        <v>1.9627355702742971E-2</v>
      </c>
    </row>
    <row r="32" spans="1:6" x14ac:dyDescent="0.35">
      <c r="A32" t="s">
        <v>142</v>
      </c>
      <c r="B32">
        <v>68</v>
      </c>
      <c r="C32">
        <v>2</v>
      </c>
      <c r="D32" s="1">
        <f>C32/B32</f>
        <v>2.9411764705882353E-2</v>
      </c>
      <c r="E32" s="1">
        <f>D$43</f>
        <v>0.17572795764610058</v>
      </c>
      <c r="F32" s="5">
        <f>SQRT((E32*(1-E32))/B32)</f>
        <v>4.615314063426601E-2</v>
      </c>
    </row>
    <row r="33" spans="1:6" x14ac:dyDescent="0.35">
      <c r="A33" t="s">
        <v>143</v>
      </c>
      <c r="B33">
        <v>46</v>
      </c>
      <c r="C33">
        <v>0</v>
      </c>
      <c r="D33" s="1">
        <f>C33/B33</f>
        <v>0</v>
      </c>
      <c r="E33" s="1">
        <f>D$43</f>
        <v>0.17572795764610058</v>
      </c>
      <c r="F33" s="5">
        <f>SQRT((E33*(1-E33))/B33)</f>
        <v>5.6114719945070689E-2</v>
      </c>
    </row>
    <row r="34" spans="1:6" x14ac:dyDescent="0.35">
      <c r="A34" t="s">
        <v>144</v>
      </c>
      <c r="B34">
        <v>248</v>
      </c>
      <c r="C34">
        <v>70</v>
      </c>
      <c r="D34" s="1">
        <f>C34/B34</f>
        <v>0.28225806451612906</v>
      </c>
      <c r="E34" s="1">
        <f>D$43</f>
        <v>0.17572795764610058</v>
      </c>
      <c r="F34" s="5">
        <f>SQRT((E34*(1-E34))/B34)</f>
        <v>2.4167396938620304E-2</v>
      </c>
    </row>
    <row r="35" spans="1:6" x14ac:dyDescent="0.35">
      <c r="A35" t="s">
        <v>145</v>
      </c>
      <c r="B35">
        <v>60</v>
      </c>
      <c r="C35">
        <v>0</v>
      </c>
      <c r="D35" s="1">
        <f>C35/B35</f>
        <v>0</v>
      </c>
      <c r="E35" s="1">
        <f>D$43</f>
        <v>0.17572795764610058</v>
      </c>
      <c r="F35" s="5">
        <f>SQRT((E35*(1-E35))/B35)</f>
        <v>4.9133770217578948E-2</v>
      </c>
    </row>
    <row r="36" spans="1:6" x14ac:dyDescent="0.35">
      <c r="A36" t="s">
        <v>146</v>
      </c>
      <c r="B36">
        <v>314</v>
      </c>
      <c r="C36">
        <v>66</v>
      </c>
      <c r="D36" s="1">
        <f>C36/B36</f>
        <v>0.21019108280254778</v>
      </c>
      <c r="E36" s="1">
        <f>D$43</f>
        <v>0.17572795764610058</v>
      </c>
      <c r="F36" s="5">
        <f>SQRT((E36*(1-E36))/B36)</f>
        <v>2.1477854284680853E-2</v>
      </c>
    </row>
    <row r="37" spans="1:6" x14ac:dyDescent="0.35">
      <c r="A37" t="s">
        <v>147</v>
      </c>
      <c r="B37">
        <v>15</v>
      </c>
      <c r="C37">
        <v>0</v>
      </c>
      <c r="D37" s="1">
        <f>C37/B37</f>
        <v>0</v>
      </c>
      <c r="E37" s="1">
        <f>D$43</f>
        <v>0.17572795764610058</v>
      </c>
      <c r="F37" s="5">
        <f>SQRT((E37*(1-E37))/B37)</f>
        <v>9.8267540435157896E-2</v>
      </c>
    </row>
    <row r="38" spans="1:6" x14ac:dyDescent="0.35">
      <c r="A38" t="s">
        <v>148</v>
      </c>
      <c r="B38">
        <v>253</v>
      </c>
      <c r="C38">
        <v>39</v>
      </c>
      <c r="D38" s="1">
        <f>C38/B38</f>
        <v>0.1541501976284585</v>
      </c>
      <c r="E38" s="1">
        <f>D$43</f>
        <v>0.17572795764610058</v>
      </c>
      <c r="F38" s="5">
        <f>SQRT((E38*(1-E38))/B38)</f>
        <v>2.3927396980767065E-2</v>
      </c>
    </row>
    <row r="39" spans="1:6" x14ac:dyDescent="0.35">
      <c r="A39" t="s">
        <v>149</v>
      </c>
      <c r="B39">
        <v>52</v>
      </c>
      <c r="C39">
        <v>2</v>
      </c>
      <c r="D39" s="1">
        <f>C39/B39</f>
        <v>3.8461538461538464E-2</v>
      </c>
      <c r="E39" s="1">
        <f>D$43</f>
        <v>0.17572795764610058</v>
      </c>
      <c r="F39" s="5">
        <f>SQRT((E39*(1-E39))/B39)</f>
        <v>5.2778135505665978E-2</v>
      </c>
    </row>
    <row r="40" spans="1:6" x14ac:dyDescent="0.35">
      <c r="A40" t="s">
        <v>150</v>
      </c>
      <c r="B40">
        <v>32</v>
      </c>
      <c r="C40">
        <v>1</v>
      </c>
      <c r="D40" s="1">
        <f>C40/B40</f>
        <v>3.125E-2</v>
      </c>
      <c r="E40" s="1">
        <f>D$43</f>
        <v>0.17572795764610058</v>
      </c>
      <c r="F40" s="5">
        <f>SQRT((E40*(1-E40))/B40)</f>
        <v>6.7279185708608746E-2</v>
      </c>
    </row>
    <row r="41" spans="1:6" x14ac:dyDescent="0.35">
      <c r="A41" t="s">
        <v>151</v>
      </c>
      <c r="B41">
        <v>229</v>
      </c>
      <c r="C41">
        <v>57</v>
      </c>
      <c r="D41" s="1">
        <f>C41/B41</f>
        <v>0.24890829694323144</v>
      </c>
      <c r="E41" s="1">
        <f>D$43</f>
        <v>0.17572795764610058</v>
      </c>
      <c r="F41" s="5">
        <f>SQRT((E41*(1-E41))/B41)</f>
        <v>2.5149999135981548E-2</v>
      </c>
    </row>
    <row r="43" spans="1:6" s="3" customFormat="1" x14ac:dyDescent="0.35">
      <c r="A43" s="3" t="s">
        <v>111</v>
      </c>
      <c r="B43" s="3">
        <f>SUM(B2:B42)</f>
        <v>4911</v>
      </c>
      <c r="C43" s="3">
        <f>SUM(C2:C42)</f>
        <v>863</v>
      </c>
      <c r="D43" s="4">
        <f>C43/B43</f>
        <v>0.17572795764610058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64DD0-8A8A-41C3-BA57-260F8A524186}">
  <dimension ref="A1:H43"/>
  <sheetViews>
    <sheetView workbookViewId="0">
      <pane ySplit="1" topLeftCell="A2" activePane="bottomLeft" state="frozen"/>
      <selection pane="bottomLeft"/>
    </sheetView>
  </sheetViews>
  <sheetFormatPr defaultRowHeight="14.5" x14ac:dyDescent="0.35"/>
  <cols>
    <col min="1" max="3" width="12.6328125" customWidth="1"/>
    <col min="4" max="4" width="12.6328125" style="1" customWidth="1"/>
    <col min="5" max="6" width="12.6328125" customWidth="1"/>
    <col min="7" max="8" width="12.6328125" style="1" customWidth="1"/>
  </cols>
  <sheetData>
    <row r="1" spans="1:8" s="6" customFormat="1" ht="72.5" x14ac:dyDescent="0.35">
      <c r="A1" s="6" t="s">
        <v>98</v>
      </c>
      <c r="B1" s="7" t="s">
        <v>152</v>
      </c>
      <c r="C1" s="7" t="s">
        <v>153</v>
      </c>
      <c r="D1" s="7" t="s">
        <v>154</v>
      </c>
      <c r="E1" s="7" t="s">
        <v>155</v>
      </c>
      <c r="F1" s="7" t="s">
        <v>156</v>
      </c>
      <c r="G1" s="8" t="s">
        <v>157</v>
      </c>
      <c r="H1" s="8" t="s">
        <v>158</v>
      </c>
    </row>
    <row r="2" spans="1:8" x14ac:dyDescent="0.35">
      <c r="A2" t="s">
        <v>112</v>
      </c>
      <c r="B2">
        <v>46</v>
      </c>
      <c r="C2">
        <v>0</v>
      </c>
      <c r="D2" s="1">
        <f>C2/B2</f>
        <v>0</v>
      </c>
      <c r="E2" s="1">
        <f>D$43</f>
        <v>0.17572795764610058</v>
      </c>
      <c r="F2" s="5">
        <f>SQRT((E2*(1-E2))/B2)</f>
        <v>5.6114719945070689E-2</v>
      </c>
      <c r="G2" s="1">
        <f>E2-(3*F2)</f>
        <v>7.3837978108885205E-3</v>
      </c>
      <c r="H2" s="1">
        <f>E2+(3*F2)</f>
        <v>0.34407211748131261</v>
      </c>
    </row>
    <row r="3" spans="1:8" x14ac:dyDescent="0.35">
      <c r="A3" t="s">
        <v>113</v>
      </c>
      <c r="B3">
        <v>65</v>
      </c>
      <c r="C3">
        <v>1</v>
      </c>
      <c r="D3" s="1">
        <f>C3/B3</f>
        <v>1.5384615384615385E-2</v>
      </c>
      <c r="E3" s="1">
        <f>D$43</f>
        <v>0.17572795764610058</v>
      </c>
      <c r="F3" s="5">
        <f>SQRT((E3*(1-E3))/B3)</f>
        <v>4.7206199486545745E-2</v>
      </c>
      <c r="G3" s="1">
        <f>E3-(3*F3)</f>
        <v>3.4109359186463351E-2</v>
      </c>
      <c r="H3" s="1">
        <f>E3+(3*F3)</f>
        <v>0.31734655610573781</v>
      </c>
    </row>
    <row r="4" spans="1:8" x14ac:dyDescent="0.35">
      <c r="A4" t="s">
        <v>114</v>
      </c>
      <c r="B4">
        <v>25</v>
      </c>
      <c r="C4">
        <v>0</v>
      </c>
      <c r="D4" s="1">
        <f>C4/B4</f>
        <v>0</v>
      </c>
      <c r="E4" s="1">
        <f>D$43</f>
        <v>0.17572795764610058</v>
      </c>
      <c r="F4" s="5">
        <f>SQRT((E4*(1-E4))/B4)</f>
        <v>7.6117709515626089E-2</v>
      </c>
      <c r="G4" s="1">
        <f>E4-(3*F4)</f>
        <v>-5.2625170900777701E-2</v>
      </c>
      <c r="H4" s="1">
        <f>E4+(3*F4)</f>
        <v>0.40408108619297889</v>
      </c>
    </row>
    <row r="5" spans="1:8" x14ac:dyDescent="0.35">
      <c r="A5" t="s">
        <v>115</v>
      </c>
      <c r="B5">
        <v>35</v>
      </c>
      <c r="C5">
        <v>1</v>
      </c>
      <c r="D5" s="1">
        <f>C5/B5</f>
        <v>2.8571428571428571E-2</v>
      </c>
      <c r="E5" s="1">
        <f>D$43</f>
        <v>0.17572795764610058</v>
      </c>
      <c r="F5" s="5">
        <f>SQRT((E5*(1-E5))/B5)</f>
        <v>6.4331206057320678E-2</v>
      </c>
      <c r="G5" s="1">
        <f>E5-(3*F5)</f>
        <v>-1.7265660525861454E-2</v>
      </c>
      <c r="H5" s="1">
        <f>E5+(3*F5)</f>
        <v>0.36872157581806264</v>
      </c>
    </row>
    <row r="6" spans="1:8" x14ac:dyDescent="0.35">
      <c r="A6" t="s">
        <v>116</v>
      </c>
      <c r="B6">
        <v>27</v>
      </c>
      <c r="C6">
        <v>0</v>
      </c>
      <c r="D6" s="1">
        <f>C6/B6</f>
        <v>0</v>
      </c>
      <c r="E6" s="1">
        <f>D$43</f>
        <v>0.17572795764610058</v>
      </c>
      <c r="F6" s="5">
        <f>SQRT((E6*(1-E6))/B6)</f>
        <v>7.3244300131574097E-2</v>
      </c>
      <c r="G6" s="1">
        <f>E6-(3*F6)</f>
        <v>-4.4004942748621712E-2</v>
      </c>
      <c r="H6" s="1">
        <f>E6+(3*F6)</f>
        <v>0.39546085804082287</v>
      </c>
    </row>
    <row r="7" spans="1:8" x14ac:dyDescent="0.35">
      <c r="A7" t="s">
        <v>117</v>
      </c>
      <c r="B7">
        <v>123</v>
      </c>
      <c r="C7">
        <v>16</v>
      </c>
      <c r="D7" s="1">
        <f>C7/B7</f>
        <v>0.13008130081300814</v>
      </c>
      <c r="E7" s="1">
        <f>D$43</f>
        <v>0.17572795764610058</v>
      </c>
      <c r="F7" s="5">
        <f>SQRT((E7*(1-E7))/B7)</f>
        <v>3.4316513665338153E-2</v>
      </c>
      <c r="G7" s="1">
        <f>E7-(3*F7)</f>
        <v>7.2778416650086122E-2</v>
      </c>
      <c r="H7" s="1">
        <f>E7+(3*F7)</f>
        <v>0.27867749864211505</v>
      </c>
    </row>
    <row r="8" spans="1:8" x14ac:dyDescent="0.35">
      <c r="A8" t="s">
        <v>118</v>
      </c>
      <c r="B8">
        <v>33</v>
      </c>
      <c r="C8">
        <v>0</v>
      </c>
      <c r="D8" s="1">
        <f>C8/B8</f>
        <v>0</v>
      </c>
      <c r="E8" s="1">
        <f>D$43</f>
        <v>0.17572795764610058</v>
      </c>
      <c r="F8" s="5">
        <f>SQRT((E8*(1-E8))/B8)</f>
        <v>6.6251962245984522E-2</v>
      </c>
      <c r="G8" s="1">
        <f>E8-(3*F8)</f>
        <v>-2.3027929091853E-2</v>
      </c>
      <c r="H8" s="1">
        <f>E8+(3*F8)</f>
        <v>0.37448384438405413</v>
      </c>
    </row>
    <row r="9" spans="1:8" x14ac:dyDescent="0.35">
      <c r="A9" t="s">
        <v>119</v>
      </c>
      <c r="B9">
        <v>331</v>
      </c>
      <c r="C9">
        <v>59</v>
      </c>
      <c r="D9" s="1">
        <f>C9/B9</f>
        <v>0.1782477341389728</v>
      </c>
      <c r="E9" s="1">
        <f>D$43</f>
        <v>0.17572795764610058</v>
      </c>
      <c r="F9" s="5">
        <f>SQRT((E9*(1-E9))/B9)</f>
        <v>2.0919038477873783E-2</v>
      </c>
      <c r="G9" s="1">
        <f>E9-(3*F9)</f>
        <v>0.11297084221247923</v>
      </c>
      <c r="H9" s="1">
        <f>E9+(3*F9)</f>
        <v>0.23848507307972194</v>
      </c>
    </row>
    <row r="10" spans="1:8" x14ac:dyDescent="0.35">
      <c r="A10" t="s">
        <v>120</v>
      </c>
      <c r="B10">
        <v>36</v>
      </c>
      <c r="C10">
        <v>0</v>
      </c>
      <c r="D10" s="1">
        <f>C10/B10</f>
        <v>0</v>
      </c>
      <c r="E10" s="1">
        <f>D$43</f>
        <v>0.17572795764610058</v>
      </c>
      <c r="F10" s="5">
        <f>SQRT((E10*(1-E10))/B10)</f>
        <v>6.3431424596355077E-2</v>
      </c>
      <c r="G10" s="1">
        <f>E10-(3*F10)</f>
        <v>-1.4566316142964636E-2</v>
      </c>
      <c r="H10" s="1">
        <f>E10+(3*F10)</f>
        <v>0.36602223143516577</v>
      </c>
    </row>
    <row r="11" spans="1:8" x14ac:dyDescent="0.35">
      <c r="A11" t="s">
        <v>121</v>
      </c>
      <c r="B11">
        <v>232</v>
      </c>
      <c r="C11">
        <v>48</v>
      </c>
      <c r="D11" s="1">
        <f>C11/B11</f>
        <v>0.20689655172413793</v>
      </c>
      <c r="E11" s="1">
        <f>D$43</f>
        <v>0.17572795764610058</v>
      </c>
      <c r="F11" s="5">
        <f>SQRT((E11*(1-E11))/B11)</f>
        <v>2.4986862284873554E-2</v>
      </c>
      <c r="G11" s="1">
        <f>E11-(3*F11)</f>
        <v>0.10076737079147992</v>
      </c>
      <c r="H11" s="1">
        <f>E11+(3*F11)</f>
        <v>0.25068854450072126</v>
      </c>
    </row>
    <row r="12" spans="1:8" x14ac:dyDescent="0.35">
      <c r="A12" t="s">
        <v>122</v>
      </c>
      <c r="B12">
        <v>72</v>
      </c>
      <c r="C12">
        <v>21</v>
      </c>
      <c r="D12" s="1">
        <f>C12/B12</f>
        <v>0.29166666666666669</v>
      </c>
      <c r="E12" s="1">
        <f>D$43</f>
        <v>0.17572795764610058</v>
      </c>
      <c r="F12" s="5">
        <f>SQRT((E12*(1-E12))/B12)</f>
        <v>4.4852790472405833E-2</v>
      </c>
      <c r="G12" s="1">
        <f>E12-(3*F12)</f>
        <v>4.1169586228883087E-2</v>
      </c>
      <c r="H12" s="1">
        <f>E12+(3*F12)</f>
        <v>0.3102863290633181</v>
      </c>
    </row>
    <row r="13" spans="1:8" x14ac:dyDescent="0.35">
      <c r="A13" t="s">
        <v>123</v>
      </c>
      <c r="B13">
        <v>22</v>
      </c>
      <c r="C13">
        <v>0</v>
      </c>
      <c r="D13" s="1">
        <f>C13/B13</f>
        <v>0</v>
      </c>
      <c r="E13" s="1">
        <f>D$43</f>
        <v>0.17572795764610058</v>
      </c>
      <c r="F13" s="5">
        <f>SQRT((E13*(1-E13))/B13)</f>
        <v>8.1141750980398733E-2</v>
      </c>
      <c r="G13" s="1">
        <f>E13-(3*F13)</f>
        <v>-6.7697295295095633E-2</v>
      </c>
      <c r="H13" s="1">
        <f>E13+(3*F13)</f>
        <v>0.41915321058729682</v>
      </c>
    </row>
    <row r="14" spans="1:8" x14ac:dyDescent="0.35">
      <c r="A14" t="s">
        <v>124</v>
      </c>
      <c r="B14">
        <v>69</v>
      </c>
      <c r="C14">
        <v>1</v>
      </c>
      <c r="D14" s="1">
        <f>C14/B14</f>
        <v>1.4492753623188406E-2</v>
      </c>
      <c r="E14" s="1">
        <f>D$43</f>
        <v>0.17572795764610058</v>
      </c>
      <c r="F14" s="5">
        <f>SQRT((E14*(1-E14))/B14)</f>
        <v>4.5817476974867093E-2</v>
      </c>
      <c r="G14" s="1">
        <f>E14-(3*F14)</f>
        <v>3.8275526721499309E-2</v>
      </c>
      <c r="H14" s="1">
        <f>E14+(3*F14)</f>
        <v>0.31318038857070185</v>
      </c>
    </row>
    <row r="15" spans="1:8" x14ac:dyDescent="0.35">
      <c r="A15" t="s">
        <v>125</v>
      </c>
      <c r="B15">
        <v>29</v>
      </c>
      <c r="C15">
        <v>0</v>
      </c>
      <c r="D15" s="1">
        <f>C15/B15</f>
        <v>0</v>
      </c>
      <c r="E15" s="1">
        <f>D$43</f>
        <v>0.17572795764610058</v>
      </c>
      <c r="F15" s="5">
        <f>SQRT((E15*(1-E15))/B15)</f>
        <v>7.0673519048833927E-2</v>
      </c>
      <c r="G15" s="1">
        <f>E15-(3*F15)</f>
        <v>-3.6292599500401201E-2</v>
      </c>
      <c r="H15" s="1">
        <f>E15+(3*F15)</f>
        <v>0.38774851479260236</v>
      </c>
    </row>
    <row r="16" spans="1:8" x14ac:dyDescent="0.35">
      <c r="A16" t="s">
        <v>126</v>
      </c>
      <c r="B16">
        <v>387</v>
      </c>
      <c r="C16">
        <v>63</v>
      </c>
      <c r="D16" s="1">
        <f>C16/B16</f>
        <v>0.16279069767441862</v>
      </c>
      <c r="E16" s="1">
        <f>D$43</f>
        <v>0.17572795764610058</v>
      </c>
      <c r="F16" s="5">
        <f>SQRT((E16*(1-E16))/B16)</f>
        <v>1.9346403130209126E-2</v>
      </c>
      <c r="G16" s="1">
        <f>E16-(3*F16)</f>
        <v>0.11768874825547321</v>
      </c>
      <c r="H16" s="1">
        <f>E16+(3*F16)</f>
        <v>0.23376716703672795</v>
      </c>
    </row>
    <row r="17" spans="1:8" x14ac:dyDescent="0.35">
      <c r="A17" t="s">
        <v>127</v>
      </c>
      <c r="B17">
        <v>149</v>
      </c>
      <c r="C17">
        <v>46</v>
      </c>
      <c r="D17" s="1">
        <f>C17/B17</f>
        <v>0.3087248322147651</v>
      </c>
      <c r="E17" s="1">
        <f>D$43</f>
        <v>0.17572795764610058</v>
      </c>
      <c r="F17" s="5">
        <f>SQRT((E17*(1-E17))/B17)</f>
        <v>3.1179028675998401E-2</v>
      </c>
      <c r="G17" s="1">
        <f>E17-(3*F17)</f>
        <v>8.2190871618105371E-2</v>
      </c>
      <c r="H17" s="1">
        <f>E17+(3*F17)</f>
        <v>0.26926504367409576</v>
      </c>
    </row>
    <row r="18" spans="1:8" x14ac:dyDescent="0.35">
      <c r="A18" t="s">
        <v>128</v>
      </c>
      <c r="B18">
        <v>269</v>
      </c>
      <c r="C18">
        <v>78</v>
      </c>
      <c r="D18" s="1">
        <f>C18/B18</f>
        <v>0.2899628252788104</v>
      </c>
      <c r="E18" s="1">
        <f>D$43</f>
        <v>0.17572795764610058</v>
      </c>
      <c r="F18" s="5">
        <f>SQRT((E18*(1-E18))/B18)</f>
        <v>2.3204893291454125E-2</v>
      </c>
      <c r="G18" s="1">
        <f>E18-(3*F18)</f>
        <v>0.10611327777173821</v>
      </c>
      <c r="H18" s="1">
        <f>E18+(3*F18)</f>
        <v>0.24534263752046295</v>
      </c>
    </row>
    <row r="19" spans="1:8" x14ac:dyDescent="0.35">
      <c r="A19" t="s">
        <v>129</v>
      </c>
      <c r="B19">
        <v>32</v>
      </c>
      <c r="C19">
        <v>7</v>
      </c>
      <c r="D19" s="1">
        <f>C19/B19</f>
        <v>0.21875</v>
      </c>
      <c r="E19" s="1">
        <f>D$43</f>
        <v>0.17572795764610058</v>
      </c>
      <c r="F19" s="5">
        <f>SQRT((E19*(1-E19))/B19)</f>
        <v>6.7279185708608746E-2</v>
      </c>
      <c r="G19" s="1">
        <f>E19-(3*F19)</f>
        <v>-2.6109599479725659E-2</v>
      </c>
      <c r="H19" s="1">
        <f>E19+(3*F19)</f>
        <v>0.37756551477192679</v>
      </c>
    </row>
    <row r="20" spans="1:8" x14ac:dyDescent="0.35">
      <c r="A20" t="s">
        <v>130</v>
      </c>
      <c r="B20">
        <v>60</v>
      </c>
      <c r="C20">
        <v>6</v>
      </c>
      <c r="D20" s="1">
        <f>C20/B20</f>
        <v>0.1</v>
      </c>
      <c r="E20" s="1">
        <f>D$43</f>
        <v>0.17572795764610058</v>
      </c>
      <c r="F20" s="5">
        <f>SQRT((E20*(1-E20))/B20)</f>
        <v>4.9133770217578948E-2</v>
      </c>
      <c r="G20" s="1">
        <f>E20-(3*F20)</f>
        <v>2.8326646993363735E-2</v>
      </c>
      <c r="H20" s="1">
        <f>E20+(3*F20)</f>
        <v>0.32312926829883742</v>
      </c>
    </row>
    <row r="21" spans="1:8" x14ac:dyDescent="0.35">
      <c r="A21" t="s">
        <v>131</v>
      </c>
      <c r="B21">
        <v>20</v>
      </c>
      <c r="C21">
        <v>2</v>
      </c>
      <c r="D21" s="1">
        <f>C21/B21</f>
        <v>0.1</v>
      </c>
      <c r="E21" s="1">
        <f>D$43</f>
        <v>0.17572795764610058</v>
      </c>
      <c r="F21" s="5">
        <f>SQRT((E21*(1-E21))/B21)</f>
        <v>8.5102186384261258E-2</v>
      </c>
      <c r="G21" s="1">
        <f>E21-(3*F21)</f>
        <v>-7.9578601506683194E-2</v>
      </c>
      <c r="H21" s="1">
        <f>E21+(3*F21)</f>
        <v>0.43103451679888438</v>
      </c>
    </row>
    <row r="22" spans="1:8" x14ac:dyDescent="0.35">
      <c r="A22" t="s">
        <v>132</v>
      </c>
      <c r="B22">
        <v>11</v>
      </c>
      <c r="C22">
        <v>0</v>
      </c>
      <c r="D22" s="1">
        <f>C22/B22</f>
        <v>0</v>
      </c>
      <c r="E22" s="1">
        <f>D$43</f>
        <v>0.17572795764610058</v>
      </c>
      <c r="F22" s="5">
        <f>SQRT((E22*(1-E22))/B22)</f>
        <v>0.11475176471118027</v>
      </c>
      <c r="G22" s="1">
        <f>E22-(3*F22)</f>
        <v>-0.16852733648744025</v>
      </c>
      <c r="H22" s="1">
        <f>E22+(3*F22)</f>
        <v>0.51998325177964144</v>
      </c>
    </row>
    <row r="23" spans="1:8" x14ac:dyDescent="0.35">
      <c r="A23" t="s">
        <v>133</v>
      </c>
      <c r="B23">
        <v>230</v>
      </c>
      <c r="C23">
        <v>53</v>
      </c>
      <c r="D23" s="1">
        <f>C23/B23</f>
        <v>0.23043478260869565</v>
      </c>
      <c r="E23" s="1">
        <f>D$43</f>
        <v>0.17572795764610058</v>
      </c>
      <c r="F23" s="5">
        <f>SQRT((E23*(1-E23))/B23)</f>
        <v>2.5095265667108266E-2</v>
      </c>
      <c r="G23" s="1">
        <f>E23-(3*F23)</f>
        <v>0.10044216064477578</v>
      </c>
      <c r="H23" s="1">
        <f>E23+(3*F23)</f>
        <v>0.25101375464742537</v>
      </c>
    </row>
    <row r="24" spans="1:8" x14ac:dyDescent="0.35">
      <c r="A24" t="s">
        <v>134</v>
      </c>
      <c r="B24">
        <v>295</v>
      </c>
      <c r="C24">
        <v>38</v>
      </c>
      <c r="D24" s="1">
        <f>C24/B24</f>
        <v>0.12881355932203389</v>
      </c>
      <c r="E24" s="1">
        <f>D$43</f>
        <v>0.17572795764610058</v>
      </c>
      <c r="F24" s="5">
        <f>SQRT((E24*(1-E24))/B24)</f>
        <v>2.215872193490814E-2</v>
      </c>
      <c r="G24" s="1">
        <f>E24-(3*F24)</f>
        <v>0.10925179184137616</v>
      </c>
      <c r="H24" s="1">
        <f>E24+(3*F24)</f>
        <v>0.24220412345082498</v>
      </c>
    </row>
    <row r="25" spans="1:8" x14ac:dyDescent="0.35">
      <c r="A25" t="s">
        <v>135</v>
      </c>
      <c r="B25">
        <v>101</v>
      </c>
      <c r="C25">
        <v>30</v>
      </c>
      <c r="D25" s="1">
        <f>C25/B25</f>
        <v>0.29702970297029702</v>
      </c>
      <c r="E25" s="1">
        <f>D$43</f>
        <v>0.17572795764610058</v>
      </c>
      <c r="F25" s="5">
        <f>SQRT((E25*(1-E25))/B25)</f>
        <v>3.7869975900824367E-2</v>
      </c>
      <c r="G25" s="1">
        <f>E25-(3*F25)</f>
        <v>6.2118029943627473E-2</v>
      </c>
      <c r="H25" s="1">
        <f>E25+(3*F25)</f>
        <v>0.28933788534857369</v>
      </c>
    </row>
    <row r="26" spans="1:8" x14ac:dyDescent="0.35">
      <c r="A26" t="s">
        <v>136</v>
      </c>
      <c r="B26">
        <v>56</v>
      </c>
      <c r="C26">
        <v>15</v>
      </c>
      <c r="D26" s="1">
        <f>C26/B26</f>
        <v>0.26785714285714285</v>
      </c>
      <c r="E26" s="1">
        <f>D$43</f>
        <v>0.17572795764610058</v>
      </c>
      <c r="F26" s="5">
        <f>SQRT((E26*(1-E26))/B26)</f>
        <v>5.0858283941688474E-2</v>
      </c>
      <c r="G26" s="1">
        <f>E26-(3*F26)</f>
        <v>2.3153105821035164E-2</v>
      </c>
      <c r="H26" s="1">
        <f>E26+(3*F26)</f>
        <v>0.32830280947116597</v>
      </c>
    </row>
    <row r="27" spans="1:8" x14ac:dyDescent="0.35">
      <c r="A27" t="s">
        <v>137</v>
      </c>
      <c r="B27">
        <v>65</v>
      </c>
      <c r="C27">
        <v>0</v>
      </c>
      <c r="D27" s="1">
        <f>C27/B27</f>
        <v>0</v>
      </c>
      <c r="E27" s="1">
        <f>D$43</f>
        <v>0.17572795764610058</v>
      </c>
      <c r="F27" s="5">
        <f>SQRT((E27*(1-E27))/B27)</f>
        <v>4.7206199486545745E-2</v>
      </c>
      <c r="G27" s="1">
        <f>E27-(3*F27)</f>
        <v>3.4109359186463351E-2</v>
      </c>
      <c r="H27" s="1">
        <f>E27+(3*F27)</f>
        <v>0.31734655610573781</v>
      </c>
    </row>
    <row r="28" spans="1:8" x14ac:dyDescent="0.35">
      <c r="A28" t="s">
        <v>138</v>
      </c>
      <c r="B28">
        <v>183</v>
      </c>
      <c r="C28">
        <v>27</v>
      </c>
      <c r="D28" s="1">
        <f>C28/B28</f>
        <v>0.14754098360655737</v>
      </c>
      <c r="E28" s="1">
        <f>D$43</f>
        <v>0.17572795764610058</v>
      </c>
      <c r="F28" s="5">
        <f>SQRT((E28*(1-E28))/B28)</f>
        <v>2.8133914985146048E-2</v>
      </c>
      <c r="G28" s="1">
        <f>E28-(3*F28)</f>
        <v>9.1326212690662434E-2</v>
      </c>
      <c r="H28" s="1">
        <f>E28+(3*F28)</f>
        <v>0.26012970260153873</v>
      </c>
    </row>
    <row r="29" spans="1:8" x14ac:dyDescent="0.35">
      <c r="A29" t="s">
        <v>139</v>
      </c>
      <c r="B29">
        <v>187</v>
      </c>
      <c r="C29">
        <v>26</v>
      </c>
      <c r="D29" s="1">
        <f>C29/B29</f>
        <v>0.13903743315508021</v>
      </c>
      <c r="E29" s="1">
        <f>D$43</f>
        <v>0.17572795764610058</v>
      </c>
      <c r="F29" s="5">
        <f>SQRT((E29*(1-E29))/B29)</f>
        <v>2.7831390978248324E-2</v>
      </c>
      <c r="G29" s="1">
        <f>E29-(3*F29)</f>
        <v>9.2233784711355613E-2</v>
      </c>
      <c r="H29" s="1">
        <f>E29+(3*F29)</f>
        <v>0.25922213058084553</v>
      </c>
    </row>
    <row r="30" spans="1:8" x14ac:dyDescent="0.35">
      <c r="A30" t="s">
        <v>140</v>
      </c>
      <c r="B30">
        <v>28</v>
      </c>
      <c r="C30">
        <v>0</v>
      </c>
      <c r="D30" s="1">
        <f>C30/B30</f>
        <v>0</v>
      </c>
      <c r="E30" s="1">
        <f>D$43</f>
        <v>0.17572795764610058</v>
      </c>
      <c r="F30" s="5">
        <f>SQRT((E30*(1-E30))/B30)</f>
        <v>7.1924474909357633E-2</v>
      </c>
      <c r="G30" s="1">
        <f>E30-(3*F30)</f>
        <v>-4.0045467081972319E-2</v>
      </c>
      <c r="H30" s="1">
        <f>E30+(3*F30)</f>
        <v>0.39150138237417348</v>
      </c>
    </row>
    <row r="31" spans="1:8" x14ac:dyDescent="0.35">
      <c r="A31" t="s">
        <v>141</v>
      </c>
      <c r="B31">
        <v>376</v>
      </c>
      <c r="C31">
        <v>88</v>
      </c>
      <c r="D31" s="1">
        <f>C31/B31</f>
        <v>0.23404255319148937</v>
      </c>
      <c r="E31" s="1">
        <f>D$43</f>
        <v>0.17572795764610058</v>
      </c>
      <c r="F31" s="5">
        <f>SQRT((E31*(1-E31))/B31)</f>
        <v>1.9627355702742971E-2</v>
      </c>
      <c r="G31" s="1">
        <f>E31-(3*F31)</f>
        <v>0.11684589053787167</v>
      </c>
      <c r="H31" s="1">
        <f>E31+(3*F31)</f>
        <v>0.23461002475432949</v>
      </c>
    </row>
    <row r="32" spans="1:8" x14ac:dyDescent="0.35">
      <c r="A32" t="s">
        <v>142</v>
      </c>
      <c r="B32">
        <v>68</v>
      </c>
      <c r="C32">
        <v>2</v>
      </c>
      <c r="D32" s="1">
        <f>C32/B32</f>
        <v>2.9411764705882353E-2</v>
      </c>
      <c r="E32" s="1">
        <f>D$43</f>
        <v>0.17572795764610058</v>
      </c>
      <c r="F32" s="5">
        <f>SQRT((E32*(1-E32))/B32)</f>
        <v>4.615314063426601E-2</v>
      </c>
      <c r="G32" s="1">
        <f>E32-(3*F32)</f>
        <v>3.726853574330255E-2</v>
      </c>
      <c r="H32" s="1">
        <f>E32+(3*F32)</f>
        <v>0.31418737954889864</v>
      </c>
    </row>
    <row r="33" spans="1:8" x14ac:dyDescent="0.35">
      <c r="A33" t="s">
        <v>143</v>
      </c>
      <c r="B33">
        <v>46</v>
      </c>
      <c r="C33">
        <v>0</v>
      </c>
      <c r="D33" s="1">
        <f>C33/B33</f>
        <v>0</v>
      </c>
      <c r="E33" s="1">
        <f>D$43</f>
        <v>0.17572795764610058</v>
      </c>
      <c r="F33" s="5">
        <f>SQRT((E33*(1-E33))/B33)</f>
        <v>5.6114719945070689E-2</v>
      </c>
      <c r="G33" s="1">
        <f>E33-(3*F33)</f>
        <v>7.3837978108885205E-3</v>
      </c>
      <c r="H33" s="1">
        <f>E33+(3*F33)</f>
        <v>0.34407211748131261</v>
      </c>
    </row>
    <row r="34" spans="1:8" x14ac:dyDescent="0.35">
      <c r="A34" t="s">
        <v>144</v>
      </c>
      <c r="B34">
        <v>248</v>
      </c>
      <c r="C34">
        <v>70</v>
      </c>
      <c r="D34" s="1">
        <f>C34/B34</f>
        <v>0.28225806451612906</v>
      </c>
      <c r="E34" s="1">
        <f>D$43</f>
        <v>0.17572795764610058</v>
      </c>
      <c r="F34" s="5">
        <f>SQRT((E34*(1-E34))/B34)</f>
        <v>2.4167396938620304E-2</v>
      </c>
      <c r="G34" s="1">
        <f>E34-(3*F34)</f>
        <v>0.10322576683023967</v>
      </c>
      <c r="H34" s="1">
        <f>E34+(3*F34)</f>
        <v>0.24823014846196151</v>
      </c>
    </row>
    <row r="35" spans="1:8" x14ac:dyDescent="0.35">
      <c r="A35" t="s">
        <v>145</v>
      </c>
      <c r="B35">
        <v>60</v>
      </c>
      <c r="C35">
        <v>0</v>
      </c>
      <c r="D35" s="1">
        <f>C35/B35</f>
        <v>0</v>
      </c>
      <c r="E35" s="1">
        <f>D$43</f>
        <v>0.17572795764610058</v>
      </c>
      <c r="F35" s="5">
        <f>SQRT((E35*(1-E35))/B35)</f>
        <v>4.9133770217578948E-2</v>
      </c>
      <c r="G35" s="1">
        <f>E35-(3*F35)</f>
        <v>2.8326646993363735E-2</v>
      </c>
      <c r="H35" s="1">
        <f>E35+(3*F35)</f>
        <v>0.32312926829883742</v>
      </c>
    </row>
    <row r="36" spans="1:8" x14ac:dyDescent="0.35">
      <c r="A36" t="s">
        <v>146</v>
      </c>
      <c r="B36">
        <v>314</v>
      </c>
      <c r="C36">
        <v>66</v>
      </c>
      <c r="D36" s="1">
        <f>C36/B36</f>
        <v>0.21019108280254778</v>
      </c>
      <c r="E36" s="1">
        <f>D$43</f>
        <v>0.17572795764610058</v>
      </c>
      <c r="F36" s="5">
        <f>SQRT((E36*(1-E36))/B36)</f>
        <v>2.1477854284680853E-2</v>
      </c>
      <c r="G36" s="1">
        <f>E36-(3*F36)</f>
        <v>0.11129439479205802</v>
      </c>
      <c r="H36" s="1">
        <f>E36+(3*F36)</f>
        <v>0.24016152050014314</v>
      </c>
    </row>
    <row r="37" spans="1:8" x14ac:dyDescent="0.35">
      <c r="A37" t="s">
        <v>147</v>
      </c>
      <c r="B37">
        <v>15</v>
      </c>
      <c r="C37">
        <v>0</v>
      </c>
      <c r="D37" s="1">
        <f>C37/B37</f>
        <v>0</v>
      </c>
      <c r="E37" s="1">
        <f>D$43</f>
        <v>0.17572795764610058</v>
      </c>
      <c r="F37" s="5">
        <f>SQRT((E37*(1-E37))/B37)</f>
        <v>9.8267540435157896E-2</v>
      </c>
      <c r="G37" s="1">
        <f>E37-(3*F37)</f>
        <v>-0.11907466365937311</v>
      </c>
      <c r="H37" s="1">
        <f>E37+(3*F37)</f>
        <v>0.47053057895157424</v>
      </c>
    </row>
    <row r="38" spans="1:8" x14ac:dyDescent="0.35">
      <c r="A38" t="s">
        <v>148</v>
      </c>
      <c r="B38">
        <v>253</v>
      </c>
      <c r="C38">
        <v>39</v>
      </c>
      <c r="D38" s="1">
        <f>C38/B38</f>
        <v>0.1541501976284585</v>
      </c>
      <c r="E38" s="1">
        <f>D$43</f>
        <v>0.17572795764610058</v>
      </c>
      <c r="F38" s="5">
        <f>SQRT((E38*(1-E38))/B38)</f>
        <v>2.3927396980767065E-2</v>
      </c>
      <c r="G38" s="1">
        <f>E38-(3*F38)</f>
        <v>0.10394576670379939</v>
      </c>
      <c r="H38" s="1">
        <f>E38+(3*F38)</f>
        <v>0.24751014858840176</v>
      </c>
    </row>
    <row r="39" spans="1:8" x14ac:dyDescent="0.35">
      <c r="A39" t="s">
        <v>149</v>
      </c>
      <c r="B39">
        <v>52</v>
      </c>
      <c r="C39">
        <v>2</v>
      </c>
      <c r="D39" s="1">
        <f>C39/B39</f>
        <v>3.8461538461538464E-2</v>
      </c>
      <c r="E39" s="1">
        <f>D$43</f>
        <v>0.17572795764610058</v>
      </c>
      <c r="F39" s="5">
        <f>SQRT((E39*(1-E39))/B39)</f>
        <v>5.2778135505665978E-2</v>
      </c>
      <c r="G39" s="1">
        <f>E39-(3*F39)</f>
        <v>1.7393551129102652E-2</v>
      </c>
      <c r="H39" s="1">
        <f>E39+(3*F39)</f>
        <v>0.33406236416309854</v>
      </c>
    </row>
    <row r="40" spans="1:8" x14ac:dyDescent="0.35">
      <c r="A40" t="s">
        <v>150</v>
      </c>
      <c r="B40">
        <v>32</v>
      </c>
      <c r="C40">
        <v>1</v>
      </c>
      <c r="D40" s="1">
        <f>C40/B40</f>
        <v>3.125E-2</v>
      </c>
      <c r="E40" s="1">
        <f>D$43</f>
        <v>0.17572795764610058</v>
      </c>
      <c r="F40" s="5">
        <f>SQRT((E40*(1-E40))/B40)</f>
        <v>6.7279185708608746E-2</v>
      </c>
      <c r="G40" s="1">
        <f>E40-(3*F40)</f>
        <v>-2.6109599479725659E-2</v>
      </c>
      <c r="H40" s="1">
        <f>E40+(3*F40)</f>
        <v>0.37756551477192679</v>
      </c>
    </row>
    <row r="41" spans="1:8" x14ac:dyDescent="0.35">
      <c r="A41" t="s">
        <v>151</v>
      </c>
      <c r="B41">
        <v>229</v>
      </c>
      <c r="C41">
        <v>57</v>
      </c>
      <c r="D41" s="1">
        <f>C41/B41</f>
        <v>0.24890829694323144</v>
      </c>
      <c r="E41" s="1">
        <f>D$43</f>
        <v>0.17572795764610058</v>
      </c>
      <c r="F41" s="5">
        <f>SQRT((E41*(1-E41))/B41)</f>
        <v>2.5149999135981548E-2</v>
      </c>
      <c r="G41" s="1">
        <f>E41-(3*F41)</f>
        <v>0.10027796023815594</v>
      </c>
      <c r="H41" s="1">
        <f>E41+(3*F41)</f>
        <v>0.25117795505404522</v>
      </c>
    </row>
    <row r="43" spans="1:8" s="3" customFormat="1" x14ac:dyDescent="0.35">
      <c r="A43" s="3" t="s">
        <v>111</v>
      </c>
      <c r="B43" s="3">
        <f>SUM(B2:B42)</f>
        <v>4911</v>
      </c>
      <c r="C43" s="3">
        <f>SUM(C2:C42)</f>
        <v>863</v>
      </c>
      <c r="D43" s="4">
        <f>C43/B43</f>
        <v>0.17572795764610058</v>
      </c>
      <c r="G43" s="4"/>
      <c r="H43" s="4"/>
    </row>
  </sheetData>
  <sortState xmlns:xlrd2="http://schemas.microsoft.com/office/spreadsheetml/2017/richdata2" ref="A2:H41">
    <sortCondition ref="A2:A41"/>
  </sortState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2CD95-5B10-4C03-99AF-56B1169EBCF6}">
  <dimension ref="A1:H43"/>
  <sheetViews>
    <sheetView workbookViewId="0">
      <pane ySplit="1" topLeftCell="A28" activePane="bottomLeft" state="frozen"/>
      <selection pane="bottomLeft"/>
    </sheetView>
  </sheetViews>
  <sheetFormatPr defaultRowHeight="14.5" x14ac:dyDescent="0.35"/>
  <cols>
    <col min="1" max="3" width="12.6328125" customWidth="1"/>
    <col min="4" max="4" width="12.6328125" style="1" customWidth="1"/>
    <col min="5" max="6" width="12.6328125" customWidth="1"/>
    <col min="7" max="8" width="12.6328125" style="1" customWidth="1"/>
  </cols>
  <sheetData>
    <row r="1" spans="1:8" s="6" customFormat="1" ht="72.5" x14ac:dyDescent="0.35">
      <c r="A1" s="6" t="s">
        <v>98</v>
      </c>
      <c r="B1" s="7" t="s">
        <v>152</v>
      </c>
      <c r="C1" s="7" t="s">
        <v>153</v>
      </c>
      <c r="D1" s="7" t="s">
        <v>154</v>
      </c>
      <c r="E1" s="7" t="s">
        <v>155</v>
      </c>
      <c r="F1" s="7" t="s">
        <v>156</v>
      </c>
      <c r="G1" s="8" t="s">
        <v>157</v>
      </c>
      <c r="H1" s="8" t="s">
        <v>158</v>
      </c>
    </row>
    <row r="2" spans="1:8" x14ac:dyDescent="0.35">
      <c r="A2" t="s">
        <v>132</v>
      </c>
      <c r="B2">
        <v>11</v>
      </c>
      <c r="C2">
        <v>0</v>
      </c>
      <c r="D2" s="1">
        <f>C2/B2</f>
        <v>0</v>
      </c>
      <c r="E2" s="1">
        <f>D$43</f>
        <v>0.17572795764610058</v>
      </c>
      <c r="F2" s="5">
        <f>SQRT((E2*(1-E2))/B2)</f>
        <v>0.11475176471118027</v>
      </c>
      <c r="G2" s="1">
        <f>E2-(3*F2)</f>
        <v>-0.16852733648744025</v>
      </c>
      <c r="H2" s="1">
        <f>E2+(3*F2)</f>
        <v>0.51998325177964144</v>
      </c>
    </row>
    <row r="3" spans="1:8" x14ac:dyDescent="0.35">
      <c r="A3" t="s">
        <v>147</v>
      </c>
      <c r="B3">
        <v>15</v>
      </c>
      <c r="C3">
        <v>0</v>
      </c>
      <c r="D3" s="1">
        <f>C3/B3</f>
        <v>0</v>
      </c>
      <c r="E3" s="1">
        <f>D$43</f>
        <v>0.17572795764610058</v>
      </c>
      <c r="F3" s="5">
        <f>SQRT((E3*(1-E3))/B3)</f>
        <v>9.8267540435157896E-2</v>
      </c>
      <c r="G3" s="1">
        <f>E3-(3*F3)</f>
        <v>-0.11907466365937311</v>
      </c>
      <c r="H3" s="1">
        <f>E3+(3*F3)</f>
        <v>0.47053057895157424</v>
      </c>
    </row>
    <row r="4" spans="1:8" x14ac:dyDescent="0.35">
      <c r="A4" t="s">
        <v>131</v>
      </c>
      <c r="B4">
        <v>20</v>
      </c>
      <c r="C4">
        <v>2</v>
      </c>
      <c r="D4" s="1">
        <f>C4/B4</f>
        <v>0.1</v>
      </c>
      <c r="E4" s="1">
        <f>D$43</f>
        <v>0.17572795764610058</v>
      </c>
      <c r="F4" s="5">
        <f>SQRT((E4*(1-E4))/B4)</f>
        <v>8.5102186384261258E-2</v>
      </c>
      <c r="G4" s="1">
        <f>E4-(3*F4)</f>
        <v>-7.9578601506683194E-2</v>
      </c>
      <c r="H4" s="1">
        <f>E4+(3*F4)</f>
        <v>0.43103451679888438</v>
      </c>
    </row>
    <row r="5" spans="1:8" x14ac:dyDescent="0.35">
      <c r="A5" t="s">
        <v>123</v>
      </c>
      <c r="B5">
        <v>22</v>
      </c>
      <c r="C5">
        <v>0</v>
      </c>
      <c r="D5" s="1">
        <f>C5/B5</f>
        <v>0</v>
      </c>
      <c r="E5" s="1">
        <f>D$43</f>
        <v>0.17572795764610058</v>
      </c>
      <c r="F5" s="5">
        <f>SQRT((E5*(1-E5))/B5)</f>
        <v>8.1141750980398733E-2</v>
      </c>
      <c r="G5" s="1">
        <f>E5-(3*F5)</f>
        <v>-6.7697295295095633E-2</v>
      </c>
      <c r="H5" s="1">
        <f>E5+(3*F5)</f>
        <v>0.41915321058729682</v>
      </c>
    </row>
    <row r="6" spans="1:8" x14ac:dyDescent="0.35">
      <c r="A6" t="s">
        <v>114</v>
      </c>
      <c r="B6">
        <v>25</v>
      </c>
      <c r="C6">
        <v>0</v>
      </c>
      <c r="D6" s="1">
        <f>C6/B6</f>
        <v>0</v>
      </c>
      <c r="E6" s="1">
        <f>D$43</f>
        <v>0.17572795764610058</v>
      </c>
      <c r="F6" s="5">
        <f>SQRT((E6*(1-E6))/B6)</f>
        <v>7.6117709515626089E-2</v>
      </c>
      <c r="G6" s="1">
        <f>E6-(3*F6)</f>
        <v>-5.2625170900777701E-2</v>
      </c>
      <c r="H6" s="1">
        <f>E6+(3*F6)</f>
        <v>0.40408108619297889</v>
      </c>
    </row>
    <row r="7" spans="1:8" x14ac:dyDescent="0.35">
      <c r="A7" t="s">
        <v>116</v>
      </c>
      <c r="B7">
        <v>27</v>
      </c>
      <c r="C7">
        <v>0</v>
      </c>
      <c r="D7" s="1">
        <f>C7/B7</f>
        <v>0</v>
      </c>
      <c r="E7" s="1">
        <f>D$43</f>
        <v>0.17572795764610058</v>
      </c>
      <c r="F7" s="5">
        <f>SQRT((E7*(1-E7))/B7)</f>
        <v>7.3244300131574097E-2</v>
      </c>
      <c r="G7" s="1">
        <f>E7-(3*F7)</f>
        <v>-4.4004942748621712E-2</v>
      </c>
      <c r="H7" s="1">
        <f>E7+(3*F7)</f>
        <v>0.39546085804082287</v>
      </c>
    </row>
    <row r="8" spans="1:8" x14ac:dyDescent="0.35">
      <c r="A8" t="s">
        <v>140</v>
      </c>
      <c r="B8">
        <v>28</v>
      </c>
      <c r="C8">
        <v>0</v>
      </c>
      <c r="D8" s="1">
        <f>C8/B8</f>
        <v>0</v>
      </c>
      <c r="E8" s="1">
        <f>D$43</f>
        <v>0.17572795764610058</v>
      </c>
      <c r="F8" s="5">
        <f>SQRT((E8*(1-E8))/B8)</f>
        <v>7.1924474909357633E-2</v>
      </c>
      <c r="G8" s="1">
        <f>E8-(3*F8)</f>
        <v>-4.0045467081972319E-2</v>
      </c>
      <c r="H8" s="1">
        <f>E8+(3*F8)</f>
        <v>0.39150138237417348</v>
      </c>
    </row>
    <row r="9" spans="1:8" x14ac:dyDescent="0.35">
      <c r="A9" t="s">
        <v>125</v>
      </c>
      <c r="B9">
        <v>29</v>
      </c>
      <c r="C9">
        <v>0</v>
      </c>
      <c r="D9" s="1">
        <f>C9/B9</f>
        <v>0</v>
      </c>
      <c r="E9" s="1">
        <f>D$43</f>
        <v>0.17572795764610058</v>
      </c>
      <c r="F9" s="5">
        <f>SQRT((E9*(1-E9))/B9)</f>
        <v>7.0673519048833927E-2</v>
      </c>
      <c r="G9" s="1">
        <f>E9-(3*F9)</f>
        <v>-3.6292599500401201E-2</v>
      </c>
      <c r="H9" s="1">
        <f>E9+(3*F9)</f>
        <v>0.38774851479260236</v>
      </c>
    </row>
    <row r="10" spans="1:8" x14ac:dyDescent="0.35">
      <c r="A10" t="s">
        <v>129</v>
      </c>
      <c r="B10">
        <v>32</v>
      </c>
      <c r="C10">
        <v>7</v>
      </c>
      <c r="D10" s="1">
        <f>C10/B10</f>
        <v>0.21875</v>
      </c>
      <c r="E10" s="1">
        <f>D$43</f>
        <v>0.17572795764610058</v>
      </c>
      <c r="F10" s="5">
        <f>SQRT((E10*(1-E10))/B10)</f>
        <v>6.7279185708608746E-2</v>
      </c>
      <c r="G10" s="1">
        <f>E10-(3*F10)</f>
        <v>-2.6109599479725659E-2</v>
      </c>
      <c r="H10" s="1">
        <f>E10+(3*F10)</f>
        <v>0.37756551477192679</v>
      </c>
    </row>
    <row r="11" spans="1:8" x14ac:dyDescent="0.35">
      <c r="A11" t="s">
        <v>150</v>
      </c>
      <c r="B11">
        <v>32</v>
      </c>
      <c r="C11">
        <v>1</v>
      </c>
      <c r="D11" s="1">
        <f>C11/B11</f>
        <v>3.125E-2</v>
      </c>
      <c r="E11" s="1">
        <f>D$43</f>
        <v>0.17572795764610058</v>
      </c>
      <c r="F11" s="5">
        <f>SQRT((E11*(1-E11))/B11)</f>
        <v>6.7279185708608746E-2</v>
      </c>
      <c r="G11" s="1">
        <f>E11-(3*F11)</f>
        <v>-2.6109599479725659E-2</v>
      </c>
      <c r="H11" s="1">
        <f>E11+(3*F11)</f>
        <v>0.37756551477192679</v>
      </c>
    </row>
    <row r="12" spans="1:8" x14ac:dyDescent="0.35">
      <c r="A12" t="s">
        <v>118</v>
      </c>
      <c r="B12">
        <v>33</v>
      </c>
      <c r="C12">
        <v>0</v>
      </c>
      <c r="D12" s="1">
        <f>C12/B12</f>
        <v>0</v>
      </c>
      <c r="E12" s="1">
        <f>D$43</f>
        <v>0.17572795764610058</v>
      </c>
      <c r="F12" s="5">
        <f>SQRT((E12*(1-E12))/B12)</f>
        <v>6.6251962245984522E-2</v>
      </c>
      <c r="G12" s="1">
        <f>E12-(3*F12)</f>
        <v>-2.3027929091853E-2</v>
      </c>
      <c r="H12" s="1">
        <f>E12+(3*F12)</f>
        <v>0.37448384438405413</v>
      </c>
    </row>
    <row r="13" spans="1:8" x14ac:dyDescent="0.35">
      <c r="A13" t="s">
        <v>115</v>
      </c>
      <c r="B13">
        <v>35</v>
      </c>
      <c r="C13">
        <v>1</v>
      </c>
      <c r="D13" s="1">
        <f>C13/B13</f>
        <v>2.8571428571428571E-2</v>
      </c>
      <c r="E13" s="1">
        <f>D$43</f>
        <v>0.17572795764610058</v>
      </c>
      <c r="F13" s="5">
        <f>SQRT((E13*(1-E13))/B13)</f>
        <v>6.4331206057320678E-2</v>
      </c>
      <c r="G13" s="1">
        <f>E13-(3*F13)</f>
        <v>-1.7265660525861454E-2</v>
      </c>
      <c r="H13" s="1">
        <f>E13+(3*F13)</f>
        <v>0.36872157581806264</v>
      </c>
    </row>
    <row r="14" spans="1:8" x14ac:dyDescent="0.35">
      <c r="A14" t="s">
        <v>120</v>
      </c>
      <c r="B14">
        <v>36</v>
      </c>
      <c r="C14">
        <v>0</v>
      </c>
      <c r="D14" s="1">
        <f>C14/B14</f>
        <v>0</v>
      </c>
      <c r="E14" s="1">
        <f>D$43</f>
        <v>0.17572795764610058</v>
      </c>
      <c r="F14" s="5">
        <f>SQRT((E14*(1-E14))/B14)</f>
        <v>6.3431424596355077E-2</v>
      </c>
      <c r="G14" s="1">
        <f>E14-(3*F14)</f>
        <v>-1.4566316142964636E-2</v>
      </c>
      <c r="H14" s="1">
        <f>E14+(3*F14)</f>
        <v>0.36602223143516577</v>
      </c>
    </row>
    <row r="15" spans="1:8" x14ac:dyDescent="0.35">
      <c r="A15" t="s">
        <v>112</v>
      </c>
      <c r="B15">
        <v>46</v>
      </c>
      <c r="C15">
        <v>0</v>
      </c>
      <c r="D15" s="1">
        <f>C15/B15</f>
        <v>0</v>
      </c>
      <c r="E15" s="1">
        <f>D$43</f>
        <v>0.17572795764610058</v>
      </c>
      <c r="F15" s="5">
        <f>SQRT((E15*(1-E15))/B15)</f>
        <v>5.6114719945070689E-2</v>
      </c>
      <c r="G15" s="1">
        <f>E15-(3*F15)</f>
        <v>7.3837978108885205E-3</v>
      </c>
      <c r="H15" s="1">
        <f>E15+(3*F15)</f>
        <v>0.34407211748131261</v>
      </c>
    </row>
    <row r="16" spans="1:8" x14ac:dyDescent="0.35">
      <c r="A16" t="s">
        <v>143</v>
      </c>
      <c r="B16">
        <v>46</v>
      </c>
      <c r="C16">
        <v>0</v>
      </c>
      <c r="D16" s="1">
        <f>C16/B16</f>
        <v>0</v>
      </c>
      <c r="E16" s="1">
        <f>D$43</f>
        <v>0.17572795764610058</v>
      </c>
      <c r="F16" s="5">
        <f>SQRT((E16*(1-E16))/B16)</f>
        <v>5.6114719945070689E-2</v>
      </c>
      <c r="G16" s="1">
        <f>E16-(3*F16)</f>
        <v>7.3837978108885205E-3</v>
      </c>
      <c r="H16" s="1">
        <f>E16+(3*F16)</f>
        <v>0.34407211748131261</v>
      </c>
    </row>
    <row r="17" spans="1:8" x14ac:dyDescent="0.35">
      <c r="A17" t="s">
        <v>149</v>
      </c>
      <c r="B17">
        <v>52</v>
      </c>
      <c r="C17">
        <v>2</v>
      </c>
      <c r="D17" s="1">
        <f>C17/B17</f>
        <v>3.8461538461538464E-2</v>
      </c>
      <c r="E17" s="1">
        <f>D$43</f>
        <v>0.17572795764610058</v>
      </c>
      <c r="F17" s="5">
        <f>SQRT((E17*(1-E17))/B17)</f>
        <v>5.2778135505665978E-2</v>
      </c>
      <c r="G17" s="1">
        <f>E17-(3*F17)</f>
        <v>1.7393551129102652E-2</v>
      </c>
      <c r="H17" s="1">
        <f>E17+(3*F17)</f>
        <v>0.33406236416309854</v>
      </c>
    </row>
    <row r="18" spans="1:8" x14ac:dyDescent="0.35">
      <c r="A18" t="s">
        <v>136</v>
      </c>
      <c r="B18">
        <v>56</v>
      </c>
      <c r="C18">
        <v>15</v>
      </c>
      <c r="D18" s="1">
        <f>C18/B18</f>
        <v>0.26785714285714285</v>
      </c>
      <c r="E18" s="1">
        <f>D$43</f>
        <v>0.17572795764610058</v>
      </c>
      <c r="F18" s="5">
        <f>SQRT((E18*(1-E18))/B18)</f>
        <v>5.0858283941688474E-2</v>
      </c>
      <c r="G18" s="1">
        <f>E18-(3*F18)</f>
        <v>2.3153105821035164E-2</v>
      </c>
      <c r="H18" s="1">
        <f>E18+(3*F18)</f>
        <v>0.32830280947116597</v>
      </c>
    </row>
    <row r="19" spans="1:8" x14ac:dyDescent="0.35">
      <c r="A19" t="s">
        <v>130</v>
      </c>
      <c r="B19">
        <v>60</v>
      </c>
      <c r="C19">
        <v>6</v>
      </c>
      <c r="D19" s="1">
        <f>C19/B19</f>
        <v>0.1</v>
      </c>
      <c r="E19" s="1">
        <f>D$43</f>
        <v>0.17572795764610058</v>
      </c>
      <c r="F19" s="5">
        <f>SQRT((E19*(1-E19))/B19)</f>
        <v>4.9133770217578948E-2</v>
      </c>
      <c r="G19" s="1">
        <f>E19-(3*F19)</f>
        <v>2.8326646993363735E-2</v>
      </c>
      <c r="H19" s="1">
        <f>E19+(3*F19)</f>
        <v>0.32312926829883742</v>
      </c>
    </row>
    <row r="20" spans="1:8" x14ac:dyDescent="0.35">
      <c r="A20" t="s">
        <v>145</v>
      </c>
      <c r="B20">
        <v>60</v>
      </c>
      <c r="C20">
        <v>0</v>
      </c>
      <c r="D20" s="1">
        <f>C20/B20</f>
        <v>0</v>
      </c>
      <c r="E20" s="1">
        <f>D$43</f>
        <v>0.17572795764610058</v>
      </c>
      <c r="F20" s="5">
        <f>SQRT((E20*(1-E20))/B20)</f>
        <v>4.9133770217578948E-2</v>
      </c>
      <c r="G20" s="1">
        <f>E20-(3*F20)</f>
        <v>2.8326646993363735E-2</v>
      </c>
      <c r="H20" s="1">
        <f>E20+(3*F20)</f>
        <v>0.32312926829883742</v>
      </c>
    </row>
    <row r="21" spans="1:8" x14ac:dyDescent="0.35">
      <c r="A21" t="s">
        <v>113</v>
      </c>
      <c r="B21">
        <v>65</v>
      </c>
      <c r="C21">
        <v>1</v>
      </c>
      <c r="D21" s="1">
        <f>C21/B21</f>
        <v>1.5384615384615385E-2</v>
      </c>
      <c r="E21" s="1">
        <f>D$43</f>
        <v>0.17572795764610058</v>
      </c>
      <c r="F21" s="5">
        <f>SQRT((E21*(1-E21))/B21)</f>
        <v>4.7206199486545745E-2</v>
      </c>
      <c r="G21" s="1">
        <f>E21-(3*F21)</f>
        <v>3.4109359186463351E-2</v>
      </c>
      <c r="H21" s="1">
        <f>E21+(3*F21)</f>
        <v>0.31734655610573781</v>
      </c>
    </row>
    <row r="22" spans="1:8" x14ac:dyDescent="0.35">
      <c r="A22" t="s">
        <v>137</v>
      </c>
      <c r="B22">
        <v>65</v>
      </c>
      <c r="C22">
        <v>0</v>
      </c>
      <c r="D22" s="1">
        <f>C22/B22</f>
        <v>0</v>
      </c>
      <c r="E22" s="1">
        <f>D$43</f>
        <v>0.17572795764610058</v>
      </c>
      <c r="F22" s="5">
        <f>SQRT((E22*(1-E22))/B22)</f>
        <v>4.7206199486545745E-2</v>
      </c>
      <c r="G22" s="1">
        <f>E22-(3*F22)</f>
        <v>3.4109359186463351E-2</v>
      </c>
      <c r="H22" s="1">
        <f>E22+(3*F22)</f>
        <v>0.31734655610573781</v>
      </c>
    </row>
    <row r="23" spans="1:8" x14ac:dyDescent="0.35">
      <c r="A23" t="s">
        <v>142</v>
      </c>
      <c r="B23">
        <v>68</v>
      </c>
      <c r="C23">
        <v>2</v>
      </c>
      <c r="D23" s="1">
        <f>C23/B23</f>
        <v>2.9411764705882353E-2</v>
      </c>
      <c r="E23" s="1">
        <f>D$43</f>
        <v>0.17572795764610058</v>
      </c>
      <c r="F23" s="5">
        <f>SQRT((E23*(1-E23))/B23)</f>
        <v>4.615314063426601E-2</v>
      </c>
      <c r="G23" s="1">
        <f>E23-(3*F23)</f>
        <v>3.726853574330255E-2</v>
      </c>
      <c r="H23" s="1">
        <f>E23+(3*F23)</f>
        <v>0.31418737954889864</v>
      </c>
    </row>
    <row r="24" spans="1:8" x14ac:dyDescent="0.35">
      <c r="A24" t="s">
        <v>124</v>
      </c>
      <c r="B24">
        <v>69</v>
      </c>
      <c r="C24">
        <v>1</v>
      </c>
      <c r="D24" s="1">
        <f>C24/B24</f>
        <v>1.4492753623188406E-2</v>
      </c>
      <c r="E24" s="1">
        <f>D$43</f>
        <v>0.17572795764610058</v>
      </c>
      <c r="F24" s="5">
        <f>SQRT((E24*(1-E24))/B24)</f>
        <v>4.5817476974867093E-2</v>
      </c>
      <c r="G24" s="1">
        <f>E24-(3*F24)</f>
        <v>3.8275526721499309E-2</v>
      </c>
      <c r="H24" s="1">
        <f>E24+(3*F24)</f>
        <v>0.31318038857070185</v>
      </c>
    </row>
    <row r="25" spans="1:8" x14ac:dyDescent="0.35">
      <c r="A25" t="s">
        <v>122</v>
      </c>
      <c r="B25">
        <v>72</v>
      </c>
      <c r="C25">
        <v>21</v>
      </c>
      <c r="D25" s="1">
        <f>C25/B25</f>
        <v>0.29166666666666669</v>
      </c>
      <c r="E25" s="1">
        <f>D$43</f>
        <v>0.17572795764610058</v>
      </c>
      <c r="F25" s="5">
        <f>SQRT((E25*(1-E25))/B25)</f>
        <v>4.4852790472405833E-2</v>
      </c>
      <c r="G25" s="1">
        <f>E25-(3*F25)</f>
        <v>4.1169586228883087E-2</v>
      </c>
      <c r="H25" s="1">
        <f>E25+(3*F25)</f>
        <v>0.3102863290633181</v>
      </c>
    </row>
    <row r="26" spans="1:8" x14ac:dyDescent="0.35">
      <c r="A26" t="s">
        <v>135</v>
      </c>
      <c r="B26">
        <v>101</v>
      </c>
      <c r="C26">
        <v>30</v>
      </c>
      <c r="D26" s="1">
        <f>C26/B26</f>
        <v>0.29702970297029702</v>
      </c>
      <c r="E26" s="1">
        <f>D$43</f>
        <v>0.17572795764610058</v>
      </c>
      <c r="F26" s="5">
        <f>SQRT((E26*(1-E26))/B26)</f>
        <v>3.7869975900824367E-2</v>
      </c>
      <c r="G26" s="1">
        <f>E26-(3*F26)</f>
        <v>6.2118029943627473E-2</v>
      </c>
      <c r="H26" s="1">
        <f>E26+(3*F26)</f>
        <v>0.28933788534857369</v>
      </c>
    </row>
    <row r="27" spans="1:8" x14ac:dyDescent="0.35">
      <c r="A27" t="s">
        <v>117</v>
      </c>
      <c r="B27">
        <v>123</v>
      </c>
      <c r="C27">
        <v>16</v>
      </c>
      <c r="D27" s="1">
        <f>C27/B27</f>
        <v>0.13008130081300814</v>
      </c>
      <c r="E27" s="1">
        <f>D$43</f>
        <v>0.17572795764610058</v>
      </c>
      <c r="F27" s="5">
        <f>SQRT((E27*(1-E27))/B27)</f>
        <v>3.4316513665338153E-2</v>
      </c>
      <c r="G27" s="1">
        <f>E27-(3*F27)</f>
        <v>7.2778416650086122E-2</v>
      </c>
      <c r="H27" s="1">
        <f>E27+(3*F27)</f>
        <v>0.27867749864211505</v>
      </c>
    </row>
    <row r="28" spans="1:8" x14ac:dyDescent="0.35">
      <c r="A28" t="s">
        <v>127</v>
      </c>
      <c r="B28">
        <v>149</v>
      </c>
      <c r="C28">
        <v>46</v>
      </c>
      <c r="D28" s="1">
        <f>C28/B28</f>
        <v>0.3087248322147651</v>
      </c>
      <c r="E28" s="1">
        <f>D$43</f>
        <v>0.17572795764610058</v>
      </c>
      <c r="F28" s="5">
        <f>SQRT((E28*(1-E28))/B28)</f>
        <v>3.1179028675998401E-2</v>
      </c>
      <c r="G28" s="1">
        <f>E28-(3*F28)</f>
        <v>8.2190871618105371E-2</v>
      </c>
      <c r="H28" s="1">
        <f>E28+(3*F28)</f>
        <v>0.26926504367409576</v>
      </c>
    </row>
    <row r="29" spans="1:8" x14ac:dyDescent="0.35">
      <c r="A29" t="s">
        <v>138</v>
      </c>
      <c r="B29">
        <v>183</v>
      </c>
      <c r="C29">
        <v>27</v>
      </c>
      <c r="D29" s="1">
        <f>C29/B29</f>
        <v>0.14754098360655737</v>
      </c>
      <c r="E29" s="1">
        <f>D$43</f>
        <v>0.17572795764610058</v>
      </c>
      <c r="F29" s="5">
        <f>SQRT((E29*(1-E29))/B29)</f>
        <v>2.8133914985146048E-2</v>
      </c>
      <c r="G29" s="1">
        <f>E29-(3*F29)</f>
        <v>9.1326212690662434E-2</v>
      </c>
      <c r="H29" s="1">
        <f>E29+(3*F29)</f>
        <v>0.26012970260153873</v>
      </c>
    </row>
    <row r="30" spans="1:8" x14ac:dyDescent="0.35">
      <c r="A30" t="s">
        <v>139</v>
      </c>
      <c r="B30">
        <v>187</v>
      </c>
      <c r="C30">
        <v>26</v>
      </c>
      <c r="D30" s="1">
        <f>C30/B30</f>
        <v>0.13903743315508021</v>
      </c>
      <c r="E30" s="1">
        <f>D$43</f>
        <v>0.17572795764610058</v>
      </c>
      <c r="F30" s="5">
        <f>SQRT((E30*(1-E30))/B30)</f>
        <v>2.7831390978248324E-2</v>
      </c>
      <c r="G30" s="1">
        <f>E30-(3*F30)</f>
        <v>9.2233784711355613E-2</v>
      </c>
      <c r="H30" s="1">
        <f>E30+(3*F30)</f>
        <v>0.25922213058084553</v>
      </c>
    </row>
    <row r="31" spans="1:8" x14ac:dyDescent="0.35">
      <c r="A31" t="s">
        <v>151</v>
      </c>
      <c r="B31">
        <v>229</v>
      </c>
      <c r="C31">
        <v>57</v>
      </c>
      <c r="D31" s="1">
        <f>C31/B31</f>
        <v>0.24890829694323144</v>
      </c>
      <c r="E31" s="1">
        <f>D$43</f>
        <v>0.17572795764610058</v>
      </c>
      <c r="F31" s="5">
        <f>SQRT((E31*(1-E31))/B31)</f>
        <v>2.5149999135981548E-2</v>
      </c>
      <c r="G31" s="1">
        <f>E31-(3*F31)</f>
        <v>0.10027796023815594</v>
      </c>
      <c r="H31" s="1">
        <f>E31+(3*F31)</f>
        <v>0.25117795505404522</v>
      </c>
    </row>
    <row r="32" spans="1:8" x14ac:dyDescent="0.35">
      <c r="A32" t="s">
        <v>133</v>
      </c>
      <c r="B32">
        <v>230</v>
      </c>
      <c r="C32">
        <v>53</v>
      </c>
      <c r="D32" s="1">
        <f>C32/B32</f>
        <v>0.23043478260869565</v>
      </c>
      <c r="E32" s="1">
        <f>D$43</f>
        <v>0.17572795764610058</v>
      </c>
      <c r="F32" s="5">
        <f>SQRT((E32*(1-E32))/B32)</f>
        <v>2.5095265667108266E-2</v>
      </c>
      <c r="G32" s="1">
        <f>E32-(3*F32)</f>
        <v>0.10044216064477578</v>
      </c>
      <c r="H32" s="1">
        <f>E32+(3*F32)</f>
        <v>0.25101375464742537</v>
      </c>
    </row>
    <row r="33" spans="1:8" x14ac:dyDescent="0.35">
      <c r="A33" t="s">
        <v>121</v>
      </c>
      <c r="B33">
        <v>232</v>
      </c>
      <c r="C33">
        <v>48</v>
      </c>
      <c r="D33" s="1">
        <f>C33/B33</f>
        <v>0.20689655172413793</v>
      </c>
      <c r="E33" s="1">
        <f>D$43</f>
        <v>0.17572795764610058</v>
      </c>
      <c r="F33" s="5">
        <f>SQRT((E33*(1-E33))/B33)</f>
        <v>2.4986862284873554E-2</v>
      </c>
      <c r="G33" s="1">
        <f>E33-(3*F33)</f>
        <v>0.10076737079147992</v>
      </c>
      <c r="H33" s="1">
        <f>E33+(3*F33)</f>
        <v>0.25068854450072126</v>
      </c>
    </row>
    <row r="34" spans="1:8" x14ac:dyDescent="0.35">
      <c r="A34" t="s">
        <v>144</v>
      </c>
      <c r="B34">
        <v>248</v>
      </c>
      <c r="C34">
        <v>70</v>
      </c>
      <c r="D34" s="1">
        <f>C34/B34</f>
        <v>0.28225806451612906</v>
      </c>
      <c r="E34" s="1">
        <f>D$43</f>
        <v>0.17572795764610058</v>
      </c>
      <c r="F34" s="5">
        <f>SQRT((E34*(1-E34))/B34)</f>
        <v>2.4167396938620304E-2</v>
      </c>
      <c r="G34" s="1">
        <f>E34-(3*F34)</f>
        <v>0.10322576683023967</v>
      </c>
      <c r="H34" s="1">
        <f>E34+(3*F34)</f>
        <v>0.24823014846196151</v>
      </c>
    </row>
    <row r="35" spans="1:8" x14ac:dyDescent="0.35">
      <c r="A35" t="s">
        <v>148</v>
      </c>
      <c r="B35">
        <v>253</v>
      </c>
      <c r="C35">
        <v>39</v>
      </c>
      <c r="D35" s="1">
        <f>C35/B35</f>
        <v>0.1541501976284585</v>
      </c>
      <c r="E35" s="1">
        <f>D$43</f>
        <v>0.17572795764610058</v>
      </c>
      <c r="F35" s="5">
        <f>SQRT((E35*(1-E35))/B35)</f>
        <v>2.3927396980767065E-2</v>
      </c>
      <c r="G35" s="1">
        <f>E35-(3*F35)</f>
        <v>0.10394576670379939</v>
      </c>
      <c r="H35" s="1">
        <f>E35+(3*F35)</f>
        <v>0.24751014858840176</v>
      </c>
    </row>
    <row r="36" spans="1:8" x14ac:dyDescent="0.35">
      <c r="A36" t="s">
        <v>128</v>
      </c>
      <c r="B36">
        <v>269</v>
      </c>
      <c r="C36">
        <v>78</v>
      </c>
      <c r="D36" s="1">
        <f>C36/B36</f>
        <v>0.2899628252788104</v>
      </c>
      <c r="E36" s="1">
        <f>D$43</f>
        <v>0.17572795764610058</v>
      </c>
      <c r="F36" s="5">
        <f>SQRT((E36*(1-E36))/B36)</f>
        <v>2.3204893291454125E-2</v>
      </c>
      <c r="G36" s="1">
        <f>E36-(3*F36)</f>
        <v>0.10611327777173821</v>
      </c>
      <c r="H36" s="1">
        <f>E36+(3*F36)</f>
        <v>0.24534263752046295</v>
      </c>
    </row>
    <row r="37" spans="1:8" x14ac:dyDescent="0.35">
      <c r="A37" t="s">
        <v>134</v>
      </c>
      <c r="B37">
        <v>295</v>
      </c>
      <c r="C37">
        <v>38</v>
      </c>
      <c r="D37" s="1">
        <f>C37/B37</f>
        <v>0.12881355932203389</v>
      </c>
      <c r="E37" s="1">
        <f>D$43</f>
        <v>0.17572795764610058</v>
      </c>
      <c r="F37" s="5">
        <f>SQRT((E37*(1-E37))/B37)</f>
        <v>2.215872193490814E-2</v>
      </c>
      <c r="G37" s="1">
        <f>E37-(3*F37)</f>
        <v>0.10925179184137616</v>
      </c>
      <c r="H37" s="1">
        <f>E37+(3*F37)</f>
        <v>0.24220412345082498</v>
      </c>
    </row>
    <row r="38" spans="1:8" x14ac:dyDescent="0.35">
      <c r="A38" t="s">
        <v>146</v>
      </c>
      <c r="B38">
        <v>314</v>
      </c>
      <c r="C38">
        <v>66</v>
      </c>
      <c r="D38" s="1">
        <f>C38/B38</f>
        <v>0.21019108280254778</v>
      </c>
      <c r="E38" s="1">
        <f>D$43</f>
        <v>0.17572795764610058</v>
      </c>
      <c r="F38" s="5">
        <f>SQRT((E38*(1-E38))/B38)</f>
        <v>2.1477854284680853E-2</v>
      </c>
      <c r="G38" s="1">
        <f>E38-(3*F38)</f>
        <v>0.11129439479205802</v>
      </c>
      <c r="H38" s="1">
        <f>E38+(3*F38)</f>
        <v>0.24016152050014314</v>
      </c>
    </row>
    <row r="39" spans="1:8" x14ac:dyDescent="0.35">
      <c r="A39" t="s">
        <v>119</v>
      </c>
      <c r="B39">
        <v>331</v>
      </c>
      <c r="C39">
        <v>59</v>
      </c>
      <c r="D39" s="1">
        <f>C39/B39</f>
        <v>0.1782477341389728</v>
      </c>
      <c r="E39" s="1">
        <f>D$43</f>
        <v>0.17572795764610058</v>
      </c>
      <c r="F39" s="5">
        <f>SQRT((E39*(1-E39))/B39)</f>
        <v>2.0919038477873783E-2</v>
      </c>
      <c r="G39" s="1">
        <f>E39-(3*F39)</f>
        <v>0.11297084221247923</v>
      </c>
      <c r="H39" s="1">
        <f>E39+(3*F39)</f>
        <v>0.23848507307972194</v>
      </c>
    </row>
    <row r="40" spans="1:8" x14ac:dyDescent="0.35">
      <c r="A40" t="s">
        <v>141</v>
      </c>
      <c r="B40">
        <v>376</v>
      </c>
      <c r="C40">
        <v>88</v>
      </c>
      <c r="D40" s="1">
        <f>C40/B40</f>
        <v>0.23404255319148937</v>
      </c>
      <c r="E40" s="1">
        <f>D$43</f>
        <v>0.17572795764610058</v>
      </c>
      <c r="F40" s="5">
        <f>SQRT((E40*(1-E40))/B40)</f>
        <v>1.9627355702742971E-2</v>
      </c>
      <c r="G40" s="1">
        <f>E40-(3*F40)</f>
        <v>0.11684589053787167</v>
      </c>
      <c r="H40" s="1">
        <f>E40+(3*F40)</f>
        <v>0.23461002475432949</v>
      </c>
    </row>
    <row r="41" spans="1:8" x14ac:dyDescent="0.35">
      <c r="A41" t="s">
        <v>126</v>
      </c>
      <c r="B41">
        <v>387</v>
      </c>
      <c r="C41">
        <v>63</v>
      </c>
      <c r="D41" s="1">
        <f>C41/B41</f>
        <v>0.16279069767441862</v>
      </c>
      <c r="E41" s="1">
        <f>D$43</f>
        <v>0.17572795764610058</v>
      </c>
      <c r="F41" s="5">
        <f>SQRT((E41*(1-E41))/B41)</f>
        <v>1.9346403130209126E-2</v>
      </c>
      <c r="G41" s="1">
        <f>E41-(3*F41)</f>
        <v>0.11768874825547321</v>
      </c>
      <c r="H41" s="1">
        <f>E41+(3*F41)</f>
        <v>0.23376716703672795</v>
      </c>
    </row>
    <row r="43" spans="1:8" s="3" customFormat="1" x14ac:dyDescent="0.35">
      <c r="A43" s="3" t="s">
        <v>111</v>
      </c>
      <c r="B43" s="3">
        <f>SUM(B2:B42)</f>
        <v>4911</v>
      </c>
      <c r="C43" s="3">
        <f>SUM(C2:C42)</f>
        <v>863</v>
      </c>
      <c r="D43" s="4">
        <f>C43/B43</f>
        <v>0.17572795764610058</v>
      </c>
      <c r="G43" s="4"/>
      <c r="H43" s="4"/>
    </row>
  </sheetData>
  <sortState xmlns:xlrd2="http://schemas.microsoft.com/office/spreadsheetml/2017/richdata2" ref="A2:H41">
    <sortCondition ref="B2:B4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3F2CD-188B-4305-B00B-D40A78741803}"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Pasted PIVOT</vt:lpstr>
      <vt:lpstr>Step (1)</vt:lpstr>
      <vt:lpstr>Step (2)</vt:lpstr>
      <vt:lpstr>Step (3)</vt:lpstr>
      <vt:lpstr>Step (4)</vt:lpstr>
      <vt:lpstr>Step (5)</vt:lpstr>
      <vt:lpstr>Step (6)</vt:lpstr>
      <vt:lpstr>Step (7)</vt:lpstr>
    </vt:vector>
  </TitlesOfParts>
  <Company>NHS Lothian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Pettinger, Neil</dc:creator>
  <cp:lastModifiedBy>Neil Pettinger</cp:lastModifiedBy>
  <dcterms:created xsi:type="dcterms:W3CDTF">2024-09-03T09:47:11Z</dcterms:created>
  <dcterms:modified xsi:type="dcterms:W3CDTF">2024-09-04T11:24:13Z</dcterms:modified>
</cp:coreProperties>
</file>